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9732"/>
  </bookViews>
  <sheets>
    <sheet name="ENTRATE2018" sheetId="1" r:id="rId1"/>
    <sheet name="ENTRATE2019" sheetId="2" r:id="rId2"/>
    <sheet name="ENTRATE2020" sheetId="3" r:id="rId3"/>
    <sheet name="SPESE2018" sheetId="4" r:id="rId4"/>
    <sheet name="SPESE2019" sheetId="5" r:id="rId5"/>
    <sheet name="SPESE2020" sheetId="6" r:id="rId6"/>
  </sheets>
  <calcPr calcId="145621"/>
</workbook>
</file>

<file path=xl/calcChain.xml><?xml version="1.0" encoding="utf-8"?>
<calcChain xmlns="http://schemas.openxmlformats.org/spreadsheetml/2006/main">
  <c r="BT52" i="6" l="1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V50" i="6" s="1"/>
  <c r="BU48" i="6"/>
  <c r="BU50" i="6" s="1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W41" i="6" s="1"/>
  <c r="BV37" i="6"/>
  <c r="BV41" i="6" s="1"/>
  <c r="BU37" i="6"/>
  <c r="BU41" i="6" s="1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W34" i="6" s="1"/>
  <c r="BV30" i="6"/>
  <c r="BV34" i="6" s="1"/>
  <c r="BU30" i="6"/>
  <c r="BU34" i="6" s="1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W27" i="6" s="1"/>
  <c r="BV22" i="6"/>
  <c r="BV27" i="6" s="1"/>
  <c r="BU22" i="6"/>
  <c r="BS19" i="6"/>
  <c r="BS52" i="6" s="1"/>
  <c r="BR19" i="6"/>
  <c r="BR52" i="6" s="1"/>
  <c r="BQ19" i="6"/>
  <c r="BQ52" i="6" s="1"/>
  <c r="BP19" i="6"/>
  <c r="BP52" i="6" s="1"/>
  <c r="BO19" i="6"/>
  <c r="BO52" i="6" s="1"/>
  <c r="BN19" i="6"/>
  <c r="BN52" i="6" s="1"/>
  <c r="BM19" i="6"/>
  <c r="BM52" i="6" s="1"/>
  <c r="BL19" i="6"/>
  <c r="BL52" i="6" s="1"/>
  <c r="BK19" i="6"/>
  <c r="BJ19" i="6"/>
  <c r="BJ52" i="6" s="1"/>
  <c r="BI19" i="6"/>
  <c r="BI52" i="6" s="1"/>
  <c r="BH19" i="6"/>
  <c r="BH52" i="6" s="1"/>
  <c r="BG19" i="6"/>
  <c r="BG52" i="6" s="1"/>
  <c r="BF19" i="6"/>
  <c r="BF52" i="6" s="1"/>
  <c r="BE19" i="6"/>
  <c r="BE52" i="6" s="1"/>
  <c r="BD19" i="6"/>
  <c r="BD52" i="6" s="1"/>
  <c r="BC19" i="6"/>
  <c r="BC52" i="6" s="1"/>
  <c r="BB19" i="6"/>
  <c r="BB52" i="6" s="1"/>
  <c r="BA19" i="6"/>
  <c r="BA52" i="6" s="1"/>
  <c r="AZ19" i="6"/>
  <c r="AZ52" i="6" s="1"/>
  <c r="AY19" i="6"/>
  <c r="AY52" i="6" s="1"/>
  <c r="AX19" i="6"/>
  <c r="AX52" i="6" s="1"/>
  <c r="AW19" i="6"/>
  <c r="AW52" i="6" s="1"/>
  <c r="AV19" i="6"/>
  <c r="AV52" i="6" s="1"/>
  <c r="AU19" i="6"/>
  <c r="AU52" i="6" s="1"/>
  <c r="AT19" i="6"/>
  <c r="AT52" i="6" s="1"/>
  <c r="AS19" i="6"/>
  <c r="AS52" i="6" s="1"/>
  <c r="AR19" i="6"/>
  <c r="AR52" i="6" s="1"/>
  <c r="AQ19" i="6"/>
  <c r="AQ52" i="6" s="1"/>
  <c r="AP19" i="6"/>
  <c r="AP52" i="6" s="1"/>
  <c r="AO19" i="6"/>
  <c r="AO52" i="6" s="1"/>
  <c r="AN19" i="6"/>
  <c r="AN52" i="6" s="1"/>
  <c r="AM19" i="6"/>
  <c r="AM52" i="6" s="1"/>
  <c r="AL19" i="6"/>
  <c r="AL52" i="6" s="1"/>
  <c r="AK19" i="6"/>
  <c r="AK52" i="6" s="1"/>
  <c r="AJ19" i="6"/>
  <c r="AJ52" i="6" s="1"/>
  <c r="AI19" i="6"/>
  <c r="AI52" i="6" s="1"/>
  <c r="AH19" i="6"/>
  <c r="AH52" i="6" s="1"/>
  <c r="AG19" i="6"/>
  <c r="AG52" i="6" s="1"/>
  <c r="AF19" i="6"/>
  <c r="AF52" i="6" s="1"/>
  <c r="AE19" i="6"/>
  <c r="AE52" i="6" s="1"/>
  <c r="AD19" i="6"/>
  <c r="AD52" i="6" s="1"/>
  <c r="AC19" i="6"/>
  <c r="AC52" i="6" s="1"/>
  <c r="AB19" i="6"/>
  <c r="AB52" i="6" s="1"/>
  <c r="AA19" i="6"/>
  <c r="AA52" i="6" s="1"/>
  <c r="Z19" i="6"/>
  <c r="Z52" i="6" s="1"/>
  <c r="Y19" i="6"/>
  <c r="Y52" i="6" s="1"/>
  <c r="X19" i="6"/>
  <c r="X52" i="6" s="1"/>
  <c r="W19" i="6"/>
  <c r="W52" i="6" s="1"/>
  <c r="V19" i="6"/>
  <c r="V52" i="6" s="1"/>
  <c r="U19" i="6"/>
  <c r="U52" i="6" s="1"/>
  <c r="T19" i="6"/>
  <c r="T52" i="6" s="1"/>
  <c r="S19" i="6"/>
  <c r="S52" i="6" s="1"/>
  <c r="R19" i="6"/>
  <c r="R52" i="6" s="1"/>
  <c r="Q19" i="6"/>
  <c r="Q52" i="6" s="1"/>
  <c r="P19" i="6"/>
  <c r="P52" i="6" s="1"/>
  <c r="O19" i="6"/>
  <c r="O52" i="6" s="1"/>
  <c r="N19" i="6"/>
  <c r="N52" i="6" s="1"/>
  <c r="M19" i="6"/>
  <c r="M52" i="6" s="1"/>
  <c r="L19" i="6"/>
  <c r="L52" i="6" s="1"/>
  <c r="K19" i="6"/>
  <c r="K52" i="6" s="1"/>
  <c r="J19" i="6"/>
  <c r="J52" i="6" s="1"/>
  <c r="I19" i="6"/>
  <c r="I52" i="6" s="1"/>
  <c r="H19" i="6"/>
  <c r="H52" i="6" s="1"/>
  <c r="G19" i="6"/>
  <c r="G52" i="6" s="1"/>
  <c r="F19" i="6"/>
  <c r="F52" i="6" s="1"/>
  <c r="E19" i="6"/>
  <c r="E52" i="6" s="1"/>
  <c r="D19" i="6"/>
  <c r="D52" i="6" s="1"/>
  <c r="C19" i="6"/>
  <c r="C52" i="6" s="1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W19" i="6" s="1"/>
  <c r="BW52" i="6" s="1"/>
  <c r="BV9" i="6"/>
  <c r="BV19" i="6" s="1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W50" i="5" s="1"/>
  <c r="BV49" i="5"/>
  <c r="BU49" i="5"/>
  <c r="BW48" i="5"/>
  <c r="BV48" i="5"/>
  <c r="BV50" i="5" s="1"/>
  <c r="BU48" i="5"/>
  <c r="BU50" i="5" s="1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V41" i="5" s="1"/>
  <c r="BU38" i="5"/>
  <c r="BW37" i="5"/>
  <c r="BW41" i="5" s="1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V34" i="5" s="1"/>
  <c r="BU31" i="5"/>
  <c r="BW30" i="5"/>
  <c r="BW34" i="5" s="1"/>
  <c r="BV30" i="5"/>
  <c r="BU30" i="5"/>
  <c r="BU34" i="5" s="1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V27" i="5" s="1"/>
  <c r="BU22" i="5"/>
  <c r="BS19" i="5"/>
  <c r="BS52" i="5" s="1"/>
  <c r="BR19" i="5"/>
  <c r="BR52" i="5" s="1"/>
  <c r="BQ19" i="5"/>
  <c r="BQ52" i="5" s="1"/>
  <c r="BP19" i="5"/>
  <c r="BP52" i="5" s="1"/>
  <c r="BO19" i="5"/>
  <c r="BO52" i="5" s="1"/>
  <c r="BN19" i="5"/>
  <c r="BN52" i="5" s="1"/>
  <c r="BM19" i="5"/>
  <c r="BL19" i="5"/>
  <c r="BL52" i="5" s="1"/>
  <c r="BK19" i="5"/>
  <c r="BK52" i="5" s="1"/>
  <c r="BJ19" i="5"/>
  <c r="BJ52" i="5" s="1"/>
  <c r="BI19" i="5"/>
  <c r="BI52" i="5" s="1"/>
  <c r="BH19" i="5"/>
  <c r="BH52" i="5" s="1"/>
  <c r="BG19" i="5"/>
  <c r="BG52" i="5" s="1"/>
  <c r="BF19" i="5"/>
  <c r="BF52" i="5" s="1"/>
  <c r="BE19" i="5"/>
  <c r="BE52" i="5" s="1"/>
  <c r="BD19" i="5"/>
  <c r="BD52" i="5" s="1"/>
  <c r="BC19" i="5"/>
  <c r="BC52" i="5" s="1"/>
  <c r="BB19" i="5"/>
  <c r="BB52" i="5" s="1"/>
  <c r="BA19" i="5"/>
  <c r="BA52" i="5" s="1"/>
  <c r="AZ19" i="5"/>
  <c r="AZ52" i="5" s="1"/>
  <c r="AY19" i="5"/>
  <c r="AY52" i="5" s="1"/>
  <c r="AX19" i="5"/>
  <c r="AX52" i="5" s="1"/>
  <c r="AW19" i="5"/>
  <c r="AW52" i="5" s="1"/>
  <c r="AV19" i="5"/>
  <c r="AV52" i="5" s="1"/>
  <c r="AU19" i="5"/>
  <c r="AU52" i="5" s="1"/>
  <c r="AT19" i="5"/>
  <c r="AT52" i="5" s="1"/>
  <c r="AS19" i="5"/>
  <c r="AS52" i="5" s="1"/>
  <c r="AR19" i="5"/>
  <c r="AR52" i="5" s="1"/>
  <c r="AQ19" i="5"/>
  <c r="AQ52" i="5" s="1"/>
  <c r="AP19" i="5"/>
  <c r="AP52" i="5" s="1"/>
  <c r="AO19" i="5"/>
  <c r="AO52" i="5" s="1"/>
  <c r="AN19" i="5"/>
  <c r="AN52" i="5" s="1"/>
  <c r="AM19" i="5"/>
  <c r="AM52" i="5" s="1"/>
  <c r="AL19" i="5"/>
  <c r="AL52" i="5" s="1"/>
  <c r="AK19" i="5"/>
  <c r="AK52" i="5" s="1"/>
  <c r="AJ19" i="5"/>
  <c r="AJ52" i="5" s="1"/>
  <c r="AI19" i="5"/>
  <c r="AI52" i="5" s="1"/>
  <c r="AH19" i="5"/>
  <c r="AH52" i="5" s="1"/>
  <c r="AG19" i="5"/>
  <c r="AG52" i="5" s="1"/>
  <c r="AF19" i="5"/>
  <c r="AF52" i="5" s="1"/>
  <c r="AE19" i="5"/>
  <c r="AE52" i="5" s="1"/>
  <c r="AD19" i="5"/>
  <c r="AD52" i="5" s="1"/>
  <c r="AC19" i="5"/>
  <c r="AC52" i="5" s="1"/>
  <c r="AB19" i="5"/>
  <c r="AB52" i="5" s="1"/>
  <c r="AA19" i="5"/>
  <c r="AA52" i="5" s="1"/>
  <c r="Z19" i="5"/>
  <c r="Z52" i="5" s="1"/>
  <c r="Y19" i="5"/>
  <c r="Y52" i="5" s="1"/>
  <c r="X19" i="5"/>
  <c r="X52" i="5" s="1"/>
  <c r="W19" i="5"/>
  <c r="W52" i="5" s="1"/>
  <c r="V19" i="5"/>
  <c r="V52" i="5" s="1"/>
  <c r="U19" i="5"/>
  <c r="U52" i="5" s="1"/>
  <c r="T19" i="5"/>
  <c r="T52" i="5" s="1"/>
  <c r="S19" i="5"/>
  <c r="S52" i="5" s="1"/>
  <c r="R19" i="5"/>
  <c r="R52" i="5" s="1"/>
  <c r="Q19" i="5"/>
  <c r="Q52" i="5" s="1"/>
  <c r="P19" i="5"/>
  <c r="P52" i="5" s="1"/>
  <c r="O19" i="5"/>
  <c r="O52" i="5" s="1"/>
  <c r="N19" i="5"/>
  <c r="N52" i="5" s="1"/>
  <c r="M19" i="5"/>
  <c r="M52" i="5" s="1"/>
  <c r="L19" i="5"/>
  <c r="L52" i="5" s="1"/>
  <c r="K19" i="5"/>
  <c r="K52" i="5" s="1"/>
  <c r="J19" i="5"/>
  <c r="J52" i="5" s="1"/>
  <c r="I19" i="5"/>
  <c r="I52" i="5" s="1"/>
  <c r="H19" i="5"/>
  <c r="H52" i="5" s="1"/>
  <c r="G19" i="5"/>
  <c r="G52" i="5" s="1"/>
  <c r="F19" i="5"/>
  <c r="F52" i="5" s="1"/>
  <c r="E19" i="5"/>
  <c r="E52" i="5" s="1"/>
  <c r="D19" i="5"/>
  <c r="D52" i="5" s="1"/>
  <c r="C19" i="5"/>
  <c r="C52" i="5" s="1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V19" i="5" s="1"/>
  <c r="BU9" i="5"/>
  <c r="BU7" i="5"/>
  <c r="BU27" i="5" l="1"/>
  <c r="BU41" i="5"/>
  <c r="BK52" i="6"/>
  <c r="BU27" i="6"/>
  <c r="BU19" i="6"/>
  <c r="BU52" i="6" s="1"/>
  <c r="BU19" i="5"/>
  <c r="BV52" i="6"/>
  <c r="BM52" i="5"/>
  <c r="BW19" i="5"/>
  <c r="BW52" i="5" s="1"/>
  <c r="BW27" i="5"/>
  <c r="BV52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V50" i="4" s="1"/>
  <c r="BU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W41" i="4" s="1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W34" i="4" s="1"/>
  <c r="BV33" i="4"/>
  <c r="BU33" i="4"/>
  <c r="BW32" i="4"/>
  <c r="BV32" i="4"/>
  <c r="BU32" i="4"/>
  <c r="BW31" i="4"/>
  <c r="BV31" i="4"/>
  <c r="BU31" i="4"/>
  <c r="BW30" i="4"/>
  <c r="BV30" i="4"/>
  <c r="BV34" i="4" s="1"/>
  <c r="BU30" i="4"/>
  <c r="BU34" i="4" s="1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R52" i="4" s="1"/>
  <c r="BQ19" i="4"/>
  <c r="BQ52" i="4" s="1"/>
  <c r="BP19" i="4"/>
  <c r="BP52" i="4" s="1"/>
  <c r="BO19" i="4"/>
  <c r="BO52" i="4" s="1"/>
  <c r="BN19" i="4"/>
  <c r="BN52" i="4" s="1"/>
  <c r="BM19" i="4"/>
  <c r="BL19" i="4"/>
  <c r="BL52" i="4" s="1"/>
  <c r="BK19" i="4"/>
  <c r="BJ19" i="4"/>
  <c r="BJ52" i="4" s="1"/>
  <c r="BI19" i="4"/>
  <c r="BI52" i="4" s="1"/>
  <c r="BH19" i="4"/>
  <c r="BH52" i="4" s="1"/>
  <c r="BG19" i="4"/>
  <c r="BG52" i="4" s="1"/>
  <c r="BF19" i="4"/>
  <c r="BF52" i="4" s="1"/>
  <c r="BE19" i="4"/>
  <c r="BE52" i="4" s="1"/>
  <c r="BD19" i="4"/>
  <c r="BD52" i="4" s="1"/>
  <c r="BC19" i="4"/>
  <c r="BC52" i="4" s="1"/>
  <c r="BB19" i="4"/>
  <c r="BB52" i="4" s="1"/>
  <c r="BA19" i="4"/>
  <c r="BA52" i="4" s="1"/>
  <c r="AZ19" i="4"/>
  <c r="AZ52" i="4" s="1"/>
  <c r="AY19" i="4"/>
  <c r="AY52" i="4" s="1"/>
  <c r="AX19" i="4"/>
  <c r="AX52" i="4" s="1"/>
  <c r="AW19" i="4"/>
  <c r="AW52" i="4" s="1"/>
  <c r="AV19" i="4"/>
  <c r="AV52" i="4" s="1"/>
  <c r="AU19" i="4"/>
  <c r="AU52" i="4" s="1"/>
  <c r="AT19" i="4"/>
  <c r="AT52" i="4" s="1"/>
  <c r="AS19" i="4"/>
  <c r="AS52" i="4" s="1"/>
  <c r="AR19" i="4"/>
  <c r="AR52" i="4" s="1"/>
  <c r="AQ19" i="4"/>
  <c r="AQ52" i="4" s="1"/>
  <c r="AP19" i="4"/>
  <c r="AP52" i="4" s="1"/>
  <c r="AO19" i="4"/>
  <c r="AO52" i="4" s="1"/>
  <c r="AN19" i="4"/>
  <c r="AN52" i="4" s="1"/>
  <c r="AM19" i="4"/>
  <c r="AM52" i="4" s="1"/>
  <c r="AL19" i="4"/>
  <c r="AL52" i="4" s="1"/>
  <c r="AK19" i="4"/>
  <c r="AK52" i="4" s="1"/>
  <c r="AJ19" i="4"/>
  <c r="AJ52" i="4" s="1"/>
  <c r="AI19" i="4"/>
  <c r="AI52" i="4" s="1"/>
  <c r="AH19" i="4"/>
  <c r="AH52" i="4" s="1"/>
  <c r="AG19" i="4"/>
  <c r="AG52" i="4" s="1"/>
  <c r="AF19" i="4"/>
  <c r="AF52" i="4" s="1"/>
  <c r="AE19" i="4"/>
  <c r="AE52" i="4" s="1"/>
  <c r="AD19" i="4"/>
  <c r="AD52" i="4" s="1"/>
  <c r="AC19" i="4"/>
  <c r="AB19" i="4"/>
  <c r="AB52" i="4" s="1"/>
  <c r="AA19" i="4"/>
  <c r="AA52" i="4" s="1"/>
  <c r="Z19" i="4"/>
  <c r="Y19" i="4"/>
  <c r="Y52" i="4" s="1"/>
  <c r="X19" i="4"/>
  <c r="W19" i="4"/>
  <c r="W52" i="4" s="1"/>
  <c r="V19" i="4"/>
  <c r="V52" i="4" s="1"/>
  <c r="U19" i="4"/>
  <c r="U52" i="4" s="1"/>
  <c r="T19" i="4"/>
  <c r="T52" i="4" s="1"/>
  <c r="S19" i="4"/>
  <c r="S52" i="4" s="1"/>
  <c r="R19" i="4"/>
  <c r="R52" i="4" s="1"/>
  <c r="Q19" i="4"/>
  <c r="Q52" i="4" s="1"/>
  <c r="P19" i="4"/>
  <c r="P52" i="4" s="1"/>
  <c r="O19" i="4"/>
  <c r="O52" i="4" s="1"/>
  <c r="N19" i="4"/>
  <c r="N52" i="4" s="1"/>
  <c r="M19" i="4"/>
  <c r="M52" i="4" s="1"/>
  <c r="L19" i="4"/>
  <c r="L52" i="4" s="1"/>
  <c r="K19" i="4"/>
  <c r="K52" i="4" s="1"/>
  <c r="J19" i="4"/>
  <c r="J52" i="4" s="1"/>
  <c r="I19" i="4"/>
  <c r="I52" i="4" s="1"/>
  <c r="H19" i="4"/>
  <c r="H52" i="4" s="1"/>
  <c r="G19" i="4"/>
  <c r="G52" i="4" s="1"/>
  <c r="F19" i="4"/>
  <c r="F52" i="4" s="1"/>
  <c r="E19" i="4"/>
  <c r="E52" i="4" s="1"/>
  <c r="D19" i="4"/>
  <c r="D52" i="4" s="1"/>
  <c r="C19" i="4"/>
  <c r="C52" i="4" s="1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C56" i="2" s="1"/>
  <c r="C57" i="2" s="1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BU52" i="5" l="1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BV52" i="4" s="1"/>
  <c r="C56" i="3"/>
  <c r="C57" i="3" s="1"/>
  <c r="D56" i="1"/>
  <c r="D57" i="1" s="1"/>
  <c r="C56" i="1"/>
  <c r="C57" i="1" s="1"/>
  <c r="BU52" i="4" l="1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<sst xmlns="http://schemas.openxmlformats.org/spreadsheetml/2006/main" count="627" uniqueCount="139">
  <si>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</si>
  <si>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</si>
  <si>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</si>
  <si>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</si>
  <si>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</si>
  <si>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</si>
  <si>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</si>
  <si>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</si>
  <si>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</si>
  <si>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</si>
  <si>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</si>
  <si>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</si>
  <si>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</si>
  <si>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</si>
  <si>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</si>
  <si>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</si>
  <si>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</si>
  <si>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</si>
  <si>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</si>
  <si>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</si>
  <si>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</si>
  <si>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</si>
  <si>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</si>
  <si>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</si>
  <si>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</si>
  <si>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</si>
  <si>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</si>
  <si>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</si>
  <si>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</si>
  <si>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</si>
  <si>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</si>
  <si>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</si>
  <si>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</si>
  <si>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</si>
  <si>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</si>
  <si>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</si>
  <si>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</si>
  <si>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</si>
  <si>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</si>
  <si>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</si>
  <si>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</si>
  <si>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</si>
  <si>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</si>
  <si>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</si>
  <si>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</si>
  <si>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</si>
  <si>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</si>
  <si>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</si>
  <si>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</si>
  <si>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</si>
  <si>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</si>
  <si>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</si>
  <si>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</si>
  <si>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</si>
  <si>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</si>
  <si>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</si>
  <si>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</si>
  <si>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</si>
  <si>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</si>
  <si>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</si>
  <si>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</si>
  <si>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</si>
  <si>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</si>
  <si>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</si>
  <si>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</si>
  <si>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</si>
  <si>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</si>
  <si>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DATI PREVISIONALI 2018</t>
  </si>
  <si>
    <t>DATI PREVISIONALI 2019</t>
  </si>
  <si>
    <t>DATI PREVISIONALI 2020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</si>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</sst>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B18" sqref="B18"/>
    </sheetView>
  </sheetViews>
  <sheetFormatPr defaultRowHeight="14.4" x14ac:dyDescent="0.3"/>
  <cols>
    <col min="2" max="2" width="76.77734375" customWidth="1"/>
    <col min="3" max="3" width="22.6640625" customWidth="1"/>
    <col min="4" max="4" width="24.44140625" customWidth="1"/>
  </cols>
  <sheetData>
    <row r="1" spans="1:4" ht="36.6" customHeight="1" x14ac:dyDescent="0.3">
      <c r="A1" s="42" t="s">
        <v>66</v>
      </c>
    </row>
    <row r="2" spans="1:4" ht="25.2" customHeight="1" thickBot="1" x14ac:dyDescent="0.35">
      <c r="A2" s="42" t="s">
        <v>67</v>
      </c>
    </row>
    <row r="3" spans="1:4" ht="25.2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/>
      <c r="D4" s="7"/>
    </row>
    <row r="5" spans="1:4" x14ac:dyDescent="0.3">
      <c r="A5" s="8"/>
      <c r="B5" s="9" t="s">
        <v>5</v>
      </c>
      <c r="C5" s="10"/>
      <c r="D5" s="11"/>
    </row>
    <row r="6" spans="1:4" x14ac:dyDescent="0.3">
      <c r="A6" s="8"/>
      <c r="B6" s="9" t="s">
        <v>6</v>
      </c>
      <c r="C6" s="10"/>
      <c r="D6" s="11"/>
    </row>
    <row r="7" spans="1:4" ht="15" thickBot="1" x14ac:dyDescent="0.35">
      <c r="A7" s="12"/>
      <c r="B7" s="13" t="s">
        <v>7</v>
      </c>
      <c r="C7" s="14"/>
      <c r="D7" s="15">
        <v>455430.82</v>
      </c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487100</v>
      </c>
      <c r="D9" s="21">
        <v>542245.81000000006</v>
      </c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105000</v>
      </c>
      <c r="D13" s="21">
        <v>109734.3</v>
      </c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592100</v>
      </c>
      <c r="D15" s="29">
        <f>D9+D10+D11+D12+D13+D14</f>
        <v>651980.1100000001</v>
      </c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42250</v>
      </c>
      <c r="D17" s="21">
        <v>44235.63</v>
      </c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42250</v>
      </c>
      <c r="D22" s="29">
        <f>D17+D18+D19+D20+D21</f>
        <v>44235.63</v>
      </c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58600</v>
      </c>
      <c r="D24" s="21">
        <v>58600</v>
      </c>
    </row>
    <row r="25" spans="1:4" x14ac:dyDescent="0.3">
      <c r="A25" s="19">
        <v>30200</v>
      </c>
      <c r="B25" s="20" t="s">
        <v>28</v>
      </c>
      <c r="C25" s="10">
        <v>1500</v>
      </c>
      <c r="D25" s="21">
        <v>1500</v>
      </c>
    </row>
    <row r="26" spans="1:4" x14ac:dyDescent="0.3">
      <c r="A26" s="19">
        <v>30300</v>
      </c>
      <c r="B26" s="20" t="s">
        <v>29</v>
      </c>
      <c r="C26" s="10">
        <v>200</v>
      </c>
      <c r="D26" s="21">
        <v>200</v>
      </c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44900</v>
      </c>
      <c r="D28" s="30">
        <v>72501.62</v>
      </c>
    </row>
    <row r="29" spans="1:4" ht="15" thickBot="1" x14ac:dyDescent="0.35">
      <c r="A29" s="33">
        <v>30000</v>
      </c>
      <c r="B29" s="27" t="s">
        <v>32</v>
      </c>
      <c r="C29" s="28">
        <f>C24+C25+C26+C27+C28</f>
        <v>105200</v>
      </c>
      <c r="D29" s="29">
        <f>D24+D25+D26+D27+D28</f>
        <v>132801.62</v>
      </c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/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2000</v>
      </c>
      <c r="D34" s="21">
        <v>2000</v>
      </c>
    </row>
    <row r="35" spans="1:4" x14ac:dyDescent="0.3">
      <c r="A35" s="19">
        <v>40500</v>
      </c>
      <c r="B35" s="20" t="s">
        <v>39</v>
      </c>
      <c r="C35" s="32">
        <v>18000</v>
      </c>
      <c r="D35" s="30">
        <v>18000</v>
      </c>
    </row>
    <row r="36" spans="1:4" ht="15" thickBot="1" x14ac:dyDescent="0.35">
      <c r="A36" s="33">
        <v>40000</v>
      </c>
      <c r="B36" s="27" t="s">
        <v>40</v>
      </c>
      <c r="C36" s="28">
        <f>C31+C32+C33+C34+C35</f>
        <v>20000</v>
      </c>
      <c r="D36" s="29">
        <f>D31+D32+D33+D34+D35</f>
        <v>20000</v>
      </c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>
        <v>211000</v>
      </c>
    </row>
    <row r="54" spans="1:4" x14ac:dyDescent="0.3">
      <c r="A54" s="19">
        <v>90200</v>
      </c>
      <c r="B54" s="20" t="s">
        <v>62</v>
      </c>
      <c r="C54" s="37">
        <v>165000</v>
      </c>
      <c r="D54" s="39">
        <v>165000</v>
      </c>
    </row>
    <row r="55" spans="1:4" ht="15" thickBot="1" x14ac:dyDescent="0.35">
      <c r="A55" s="33">
        <v>90000</v>
      </c>
      <c r="B55" s="27" t="s">
        <v>63</v>
      </c>
      <c r="C55" s="28">
        <f>C53+C54</f>
        <v>373000</v>
      </c>
      <c r="D55" s="29">
        <f>D53+D54</f>
        <v>376000</v>
      </c>
    </row>
    <row r="56" spans="1:4" ht="15.6" thickTop="1" thickBot="1" x14ac:dyDescent="0.35">
      <c r="A56" s="86" t="s">
        <v>64</v>
      </c>
      <c r="B56" s="87"/>
      <c r="C56" s="40">
        <f>C15+C22+C29+C36+C42+C48+C51+C55</f>
        <v>1132550</v>
      </c>
      <c r="D56" s="41">
        <f>D15+D22+D29+D36+D42+D48+D51+D55</f>
        <v>1225017.3600000001</v>
      </c>
    </row>
    <row r="57" spans="1:4" ht="15.6" thickTop="1" thickBot="1" x14ac:dyDescent="0.35">
      <c r="A57" s="86" t="s">
        <v>65</v>
      </c>
      <c r="B57" s="87"/>
      <c r="C57" s="40">
        <f>C56+C4+C5+C6+C7</f>
        <v>1132550</v>
      </c>
      <c r="D57" s="41">
        <f>D56+D4+D5+D6+D7</f>
        <v>1680448.1800000002</v>
      </c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24" sqref="C24"/>
    </sheetView>
  </sheetViews>
  <sheetFormatPr defaultRowHeight="14.4" x14ac:dyDescent="0.3"/>
  <cols>
    <col min="2" max="2" width="76.77734375" customWidth="1"/>
    <col min="3" max="3" width="22.6640625" customWidth="1"/>
    <col min="4" max="4" width="24.44140625" customWidth="1"/>
  </cols>
  <sheetData>
    <row r="1" spans="1:4" ht="36.6" customHeight="1" x14ac:dyDescent="0.3">
      <c r="A1" s="42" t="s">
        <v>66</v>
      </c>
    </row>
    <row r="2" spans="1:4" ht="25.2" customHeight="1" thickBot="1" x14ac:dyDescent="0.35">
      <c r="A2" s="42" t="s">
        <v>68</v>
      </c>
    </row>
    <row r="3" spans="1:4" ht="25.2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/>
      <c r="D4" s="7"/>
    </row>
    <row r="5" spans="1:4" x14ac:dyDescent="0.3">
      <c r="A5" s="8"/>
      <c r="B5" s="9" t="s">
        <v>5</v>
      </c>
      <c r="C5" s="10"/>
      <c r="D5" s="11"/>
    </row>
    <row r="6" spans="1:4" x14ac:dyDescent="0.3">
      <c r="A6" s="8"/>
      <c r="B6" s="9" t="s">
        <v>6</v>
      </c>
      <c r="C6" s="10"/>
      <c r="D6" s="11"/>
    </row>
    <row r="7" spans="1:4" ht="15" thickBot="1" x14ac:dyDescent="0.35">
      <c r="A7" s="12"/>
      <c r="B7" s="13" t="s">
        <v>7</v>
      </c>
      <c r="C7" s="14"/>
      <c r="D7" s="15"/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493246.1</v>
      </c>
      <c r="D9" s="21"/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102000</v>
      </c>
      <c r="D13" s="21"/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595246.1</v>
      </c>
      <c r="D15" s="29"/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42250</v>
      </c>
      <c r="D17" s="21"/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42250</v>
      </c>
      <c r="D22" s="29"/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58600</v>
      </c>
      <c r="D24" s="21"/>
    </row>
    <row r="25" spans="1:4" x14ac:dyDescent="0.3">
      <c r="A25" s="19">
        <v>30200</v>
      </c>
      <c r="B25" s="20" t="s">
        <v>28</v>
      </c>
      <c r="C25" s="10">
        <v>1500</v>
      </c>
      <c r="D25" s="21"/>
    </row>
    <row r="26" spans="1:4" x14ac:dyDescent="0.3">
      <c r="A26" s="19">
        <v>30300</v>
      </c>
      <c r="B26" s="20" t="s">
        <v>29</v>
      </c>
      <c r="C26" s="10">
        <v>200</v>
      </c>
      <c r="D26" s="21"/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44900</v>
      </c>
      <c r="D28" s="30"/>
    </row>
    <row r="29" spans="1:4" ht="15" thickBot="1" x14ac:dyDescent="0.35">
      <c r="A29" s="33">
        <v>30000</v>
      </c>
      <c r="B29" s="27" t="s">
        <v>32</v>
      </c>
      <c r="C29" s="28">
        <f>C24+C25+C26+C27+C28</f>
        <v>105200</v>
      </c>
      <c r="D29" s="29"/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/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2000</v>
      </c>
      <c r="D34" s="21"/>
    </row>
    <row r="35" spans="1:4" x14ac:dyDescent="0.3">
      <c r="A35" s="19">
        <v>40500</v>
      </c>
      <c r="B35" s="20" t="s">
        <v>39</v>
      </c>
      <c r="C35" s="32">
        <v>18000</v>
      </c>
      <c r="D35" s="30"/>
    </row>
    <row r="36" spans="1:4" ht="15" thickBot="1" x14ac:dyDescent="0.35">
      <c r="A36" s="33">
        <v>40000</v>
      </c>
      <c r="B36" s="27" t="s">
        <v>40</v>
      </c>
      <c r="C36" s="28">
        <f>C31+C32+C33+C34+C35</f>
        <v>20000</v>
      </c>
      <c r="D36" s="29"/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/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/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/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/>
    </row>
    <row r="54" spans="1:4" x14ac:dyDescent="0.3">
      <c r="A54" s="19">
        <v>90200</v>
      </c>
      <c r="B54" s="20" t="s">
        <v>62</v>
      </c>
      <c r="C54" s="37">
        <v>165000</v>
      </c>
      <c r="D54" s="39"/>
    </row>
    <row r="55" spans="1:4" ht="15" thickBot="1" x14ac:dyDescent="0.35">
      <c r="A55" s="33">
        <v>90000</v>
      </c>
      <c r="B55" s="27" t="s">
        <v>63</v>
      </c>
      <c r="C55" s="28">
        <f>C53+C54</f>
        <v>373000</v>
      </c>
      <c r="D55" s="29"/>
    </row>
    <row r="56" spans="1:4" ht="15.6" thickTop="1" thickBot="1" x14ac:dyDescent="0.35">
      <c r="A56" s="86" t="s">
        <v>64</v>
      </c>
      <c r="B56" s="87"/>
      <c r="C56" s="40">
        <f>C15+C22+C29+C36+C42+C48+C51+C55</f>
        <v>1135696.1000000001</v>
      </c>
      <c r="D56" s="41"/>
    </row>
    <row r="57" spans="1:4" ht="15.6" thickTop="1" thickBot="1" x14ac:dyDescent="0.35">
      <c r="A57" s="86" t="s">
        <v>65</v>
      </c>
      <c r="B57" s="87"/>
      <c r="C57" s="40">
        <f>C56+C4+C5+C6+C7</f>
        <v>1135696.1000000001</v>
      </c>
      <c r="D57" s="41"/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C18" sqref="C18"/>
    </sheetView>
  </sheetViews>
  <sheetFormatPr defaultRowHeight="14.4" x14ac:dyDescent="0.3"/>
  <cols>
    <col min="2" max="2" width="76.77734375" customWidth="1"/>
    <col min="3" max="3" width="22.6640625" customWidth="1"/>
    <col min="4" max="4" width="24.44140625" customWidth="1"/>
  </cols>
  <sheetData>
    <row r="1" spans="1:4" ht="36.6" customHeight="1" x14ac:dyDescent="0.3">
      <c r="A1" s="42" t="s">
        <v>66</v>
      </c>
    </row>
    <row r="2" spans="1:4" ht="25.2" customHeight="1" thickBot="1" x14ac:dyDescent="0.35">
      <c r="A2" s="42" t="s">
        <v>69</v>
      </c>
    </row>
    <row r="3" spans="1:4" ht="25.2" thickTop="1" thickBot="1" x14ac:dyDescent="0.35">
      <c r="A3" s="1" t="s">
        <v>0</v>
      </c>
      <c r="B3" s="2" t="s">
        <v>1</v>
      </c>
      <c r="C3" s="2" t="s">
        <v>2</v>
      </c>
      <c r="D3" s="3" t="s">
        <v>3</v>
      </c>
    </row>
    <row r="4" spans="1:4" ht="15" thickTop="1" x14ac:dyDescent="0.3">
      <c r="A4" s="4"/>
      <c r="B4" s="5" t="s">
        <v>4</v>
      </c>
      <c r="C4" s="6"/>
      <c r="D4" s="7"/>
    </row>
    <row r="5" spans="1:4" x14ac:dyDescent="0.3">
      <c r="A5" s="8"/>
      <c r="B5" s="9" t="s">
        <v>5</v>
      </c>
      <c r="C5" s="10"/>
      <c r="D5" s="11"/>
    </row>
    <row r="6" spans="1:4" x14ac:dyDescent="0.3">
      <c r="A6" s="8"/>
      <c r="B6" s="9" t="s">
        <v>6</v>
      </c>
      <c r="C6" s="10"/>
      <c r="D6" s="11"/>
    </row>
    <row r="7" spans="1:4" ht="15" thickBot="1" x14ac:dyDescent="0.35">
      <c r="A7" s="12"/>
      <c r="B7" s="13" t="s">
        <v>7</v>
      </c>
      <c r="C7" s="14"/>
      <c r="D7" s="15"/>
    </row>
    <row r="8" spans="1:4" ht="15" thickTop="1" x14ac:dyDescent="0.3">
      <c r="A8" s="16" t="s">
        <v>8</v>
      </c>
      <c r="B8" s="17" t="s">
        <v>9</v>
      </c>
      <c r="C8" s="18"/>
      <c r="D8" s="7"/>
    </row>
    <row r="9" spans="1:4" x14ac:dyDescent="0.3">
      <c r="A9" s="19">
        <v>10101</v>
      </c>
      <c r="B9" s="20" t="s">
        <v>10</v>
      </c>
      <c r="C9" s="10">
        <v>498792.3</v>
      </c>
      <c r="D9" s="21"/>
    </row>
    <row r="10" spans="1:4" x14ac:dyDescent="0.3">
      <c r="A10" s="19">
        <v>10102</v>
      </c>
      <c r="B10" s="20" t="s">
        <v>11</v>
      </c>
      <c r="C10" s="10"/>
      <c r="D10" s="21"/>
    </row>
    <row r="11" spans="1:4" x14ac:dyDescent="0.3">
      <c r="A11" s="19">
        <v>10103</v>
      </c>
      <c r="B11" s="20" t="s">
        <v>12</v>
      </c>
      <c r="C11" s="10"/>
      <c r="D11" s="21"/>
    </row>
    <row r="12" spans="1:4" x14ac:dyDescent="0.3">
      <c r="A12" s="19">
        <v>10104</v>
      </c>
      <c r="B12" s="20" t="s">
        <v>13</v>
      </c>
      <c r="C12" s="10"/>
      <c r="D12" s="21"/>
    </row>
    <row r="13" spans="1:4" x14ac:dyDescent="0.3">
      <c r="A13" s="19">
        <v>10301</v>
      </c>
      <c r="B13" s="20" t="s">
        <v>14</v>
      </c>
      <c r="C13" s="10">
        <v>100000</v>
      </c>
      <c r="D13" s="21"/>
    </row>
    <row r="14" spans="1:4" x14ac:dyDescent="0.3">
      <c r="A14" s="22">
        <v>10302</v>
      </c>
      <c r="B14" s="23" t="s">
        <v>15</v>
      </c>
      <c r="C14" s="24"/>
      <c r="D14" s="25"/>
    </row>
    <row r="15" spans="1:4" ht="15" thickBot="1" x14ac:dyDescent="0.35">
      <c r="A15" s="26">
        <v>10000</v>
      </c>
      <c r="B15" s="27" t="s">
        <v>16</v>
      </c>
      <c r="C15" s="28">
        <f>C9+C10+C11+C12+C13+C14</f>
        <v>598792.30000000005</v>
      </c>
      <c r="D15" s="29"/>
    </row>
    <row r="16" spans="1:4" ht="15" thickTop="1" x14ac:dyDescent="0.3">
      <c r="A16" s="16" t="s">
        <v>17</v>
      </c>
      <c r="B16" s="17" t="s">
        <v>18</v>
      </c>
      <c r="C16" s="18"/>
      <c r="D16" s="7"/>
    </row>
    <row r="17" spans="1:4" x14ac:dyDescent="0.3">
      <c r="A17" s="19">
        <v>20101</v>
      </c>
      <c r="B17" s="20" t="s">
        <v>19</v>
      </c>
      <c r="C17" s="10">
        <v>38350</v>
      </c>
      <c r="D17" s="21"/>
    </row>
    <row r="18" spans="1:4" x14ac:dyDescent="0.3">
      <c r="A18" s="19">
        <v>20102</v>
      </c>
      <c r="B18" s="20" t="s">
        <v>20</v>
      </c>
      <c r="C18" s="10"/>
      <c r="D18" s="30"/>
    </row>
    <row r="19" spans="1:4" x14ac:dyDescent="0.3">
      <c r="A19" s="19">
        <v>20103</v>
      </c>
      <c r="B19" s="20" t="s">
        <v>21</v>
      </c>
      <c r="C19" s="10"/>
      <c r="D19" s="31"/>
    </row>
    <row r="20" spans="1:4" x14ac:dyDescent="0.3">
      <c r="A20" s="19">
        <v>20104</v>
      </c>
      <c r="B20" s="20" t="s">
        <v>22</v>
      </c>
      <c r="C20" s="10"/>
      <c r="D20" s="21"/>
    </row>
    <row r="21" spans="1:4" x14ac:dyDescent="0.3">
      <c r="A21" s="19">
        <v>20105</v>
      </c>
      <c r="B21" s="20" t="s">
        <v>23</v>
      </c>
      <c r="C21" s="32"/>
      <c r="D21" s="30"/>
    </row>
    <row r="22" spans="1:4" ht="15" thickBot="1" x14ac:dyDescent="0.35">
      <c r="A22" s="33">
        <v>20000</v>
      </c>
      <c r="B22" s="27" t="s">
        <v>24</v>
      </c>
      <c r="C22" s="28">
        <f>C17+C18+C19+C20+C21</f>
        <v>38350</v>
      </c>
      <c r="D22" s="29"/>
    </row>
    <row r="23" spans="1:4" ht="15" thickTop="1" x14ac:dyDescent="0.3">
      <c r="A23" s="16" t="s">
        <v>25</v>
      </c>
      <c r="B23" s="17" t="s">
        <v>26</v>
      </c>
      <c r="C23" s="34"/>
      <c r="D23" s="35"/>
    </row>
    <row r="24" spans="1:4" x14ac:dyDescent="0.3">
      <c r="A24" s="19">
        <v>30100</v>
      </c>
      <c r="B24" s="20" t="s">
        <v>27</v>
      </c>
      <c r="C24" s="10">
        <v>58600</v>
      </c>
      <c r="D24" s="21"/>
    </row>
    <row r="25" spans="1:4" x14ac:dyDescent="0.3">
      <c r="A25" s="19">
        <v>30200</v>
      </c>
      <c r="B25" s="20" t="s">
        <v>28</v>
      </c>
      <c r="C25" s="10">
        <v>1500</v>
      </c>
      <c r="D25" s="21"/>
    </row>
    <row r="26" spans="1:4" x14ac:dyDescent="0.3">
      <c r="A26" s="19">
        <v>30300</v>
      </c>
      <c r="B26" s="20" t="s">
        <v>29</v>
      </c>
      <c r="C26" s="10">
        <v>200</v>
      </c>
      <c r="D26" s="21"/>
    </row>
    <row r="27" spans="1:4" x14ac:dyDescent="0.3">
      <c r="A27" s="19">
        <v>30400</v>
      </c>
      <c r="B27" s="20" t="s">
        <v>30</v>
      </c>
      <c r="C27" s="32"/>
      <c r="D27" s="21"/>
    </row>
    <row r="28" spans="1:4" x14ac:dyDescent="0.3">
      <c r="A28" s="19">
        <v>30500</v>
      </c>
      <c r="B28" s="20" t="s">
        <v>31</v>
      </c>
      <c r="C28" s="36">
        <v>44900</v>
      </c>
      <c r="D28" s="30"/>
    </row>
    <row r="29" spans="1:4" ht="15" thickBot="1" x14ac:dyDescent="0.35">
      <c r="A29" s="33">
        <v>30000</v>
      </c>
      <c r="B29" s="27" t="s">
        <v>32</v>
      </c>
      <c r="C29" s="28">
        <f>C24+C25+C26+C27+C28</f>
        <v>105200</v>
      </c>
      <c r="D29" s="29"/>
    </row>
    <row r="30" spans="1:4" ht="15" thickTop="1" x14ac:dyDescent="0.3">
      <c r="A30" s="16" t="s">
        <v>33</v>
      </c>
      <c r="B30" s="17" t="s">
        <v>34</v>
      </c>
      <c r="C30" s="18"/>
      <c r="D30" s="35"/>
    </row>
    <row r="31" spans="1:4" x14ac:dyDescent="0.3">
      <c r="A31" s="19">
        <v>40100</v>
      </c>
      <c r="B31" s="20" t="s">
        <v>35</v>
      </c>
      <c r="C31" s="32"/>
      <c r="D31" s="21"/>
    </row>
    <row r="32" spans="1:4" x14ac:dyDescent="0.3">
      <c r="A32" s="19">
        <v>40200</v>
      </c>
      <c r="B32" s="20" t="s">
        <v>36</v>
      </c>
      <c r="C32" s="37"/>
      <c r="D32" s="31"/>
    </row>
    <row r="33" spans="1:4" x14ac:dyDescent="0.3">
      <c r="A33" s="19">
        <v>40300</v>
      </c>
      <c r="B33" s="20" t="s">
        <v>37</v>
      </c>
      <c r="C33" s="37"/>
      <c r="D33" s="21"/>
    </row>
    <row r="34" spans="1:4" x14ac:dyDescent="0.3">
      <c r="A34" s="19">
        <v>40400</v>
      </c>
      <c r="B34" s="20" t="s">
        <v>38</v>
      </c>
      <c r="C34" s="10">
        <v>2000</v>
      </c>
      <c r="D34" s="21"/>
    </row>
    <row r="35" spans="1:4" x14ac:dyDescent="0.3">
      <c r="A35" s="19">
        <v>40500</v>
      </c>
      <c r="B35" s="20" t="s">
        <v>39</v>
      </c>
      <c r="C35" s="32">
        <v>18000</v>
      </c>
      <c r="D35" s="30"/>
    </row>
    <row r="36" spans="1:4" ht="15" thickBot="1" x14ac:dyDescent="0.35">
      <c r="A36" s="33">
        <v>40000</v>
      </c>
      <c r="B36" s="27" t="s">
        <v>40</v>
      </c>
      <c r="C36" s="28">
        <f>C31+C32+C33+C34+C35</f>
        <v>20000</v>
      </c>
      <c r="D36" s="29"/>
    </row>
    <row r="37" spans="1:4" ht="15" thickTop="1" x14ac:dyDescent="0.3">
      <c r="A37" s="16" t="s">
        <v>41</v>
      </c>
      <c r="B37" s="17" t="s">
        <v>42</v>
      </c>
      <c r="C37" s="18"/>
      <c r="D37" s="35"/>
    </row>
    <row r="38" spans="1:4" x14ac:dyDescent="0.3">
      <c r="A38" s="19">
        <v>50100</v>
      </c>
      <c r="B38" s="20" t="s">
        <v>43</v>
      </c>
      <c r="C38" s="10"/>
      <c r="D38" s="21"/>
    </row>
    <row r="39" spans="1:4" x14ac:dyDescent="0.3">
      <c r="A39" s="19">
        <v>50200</v>
      </c>
      <c r="B39" s="20" t="s">
        <v>44</v>
      </c>
      <c r="C39" s="10"/>
      <c r="D39" s="38"/>
    </row>
    <row r="40" spans="1:4" x14ac:dyDescent="0.3">
      <c r="A40" s="19">
        <v>50300</v>
      </c>
      <c r="B40" s="20" t="s">
        <v>45</v>
      </c>
      <c r="C40" s="10"/>
      <c r="D40" s="30"/>
    </row>
    <row r="41" spans="1:4" x14ac:dyDescent="0.3">
      <c r="A41" s="19">
        <v>50400</v>
      </c>
      <c r="B41" s="20" t="s">
        <v>46</v>
      </c>
      <c r="C41" s="32"/>
      <c r="D41" s="39"/>
    </row>
    <row r="42" spans="1:4" ht="15" thickBot="1" x14ac:dyDescent="0.35">
      <c r="A42" s="33">
        <v>50000</v>
      </c>
      <c r="B42" s="27" t="s">
        <v>47</v>
      </c>
      <c r="C42" s="28">
        <f>C38+C39+C40+C41</f>
        <v>0</v>
      </c>
      <c r="D42" s="29"/>
    </row>
    <row r="43" spans="1:4" ht="15" thickTop="1" x14ac:dyDescent="0.3">
      <c r="A43" s="16" t="s">
        <v>48</v>
      </c>
      <c r="B43" s="17" t="s">
        <v>49</v>
      </c>
      <c r="C43" s="18"/>
      <c r="D43" s="35"/>
    </row>
    <row r="44" spans="1:4" x14ac:dyDescent="0.3">
      <c r="A44" s="19">
        <v>60100</v>
      </c>
      <c r="B44" s="20" t="s">
        <v>50</v>
      </c>
      <c r="C44" s="32"/>
      <c r="D44" s="31"/>
    </row>
    <row r="45" spans="1:4" x14ac:dyDescent="0.3">
      <c r="A45" s="19">
        <v>60200</v>
      </c>
      <c r="B45" s="20" t="s">
        <v>51</v>
      </c>
      <c r="C45" s="10"/>
      <c r="D45" s="31"/>
    </row>
    <row r="46" spans="1:4" x14ac:dyDescent="0.3">
      <c r="A46" s="19">
        <v>60300</v>
      </c>
      <c r="B46" s="20" t="s">
        <v>52</v>
      </c>
      <c r="C46" s="32"/>
      <c r="D46" s="21"/>
    </row>
    <row r="47" spans="1:4" x14ac:dyDescent="0.3">
      <c r="A47" s="19">
        <v>60400</v>
      </c>
      <c r="B47" s="20" t="s">
        <v>53</v>
      </c>
      <c r="C47" s="36"/>
      <c r="D47" s="30"/>
    </row>
    <row r="48" spans="1:4" ht="15" thickBot="1" x14ac:dyDescent="0.35">
      <c r="A48" s="33">
        <v>60000</v>
      </c>
      <c r="B48" s="27" t="s">
        <v>54</v>
      </c>
      <c r="C48" s="28">
        <f>C44+C45+C46+C47</f>
        <v>0</v>
      </c>
      <c r="D48" s="29"/>
    </row>
    <row r="49" spans="1:4" ht="15" thickTop="1" x14ac:dyDescent="0.3">
      <c r="A49" s="16" t="s">
        <v>55</v>
      </c>
      <c r="B49" s="17" t="s">
        <v>56</v>
      </c>
      <c r="C49" s="34"/>
      <c r="D49" s="35"/>
    </row>
    <row r="50" spans="1:4" x14ac:dyDescent="0.3">
      <c r="A50" s="19">
        <v>70100</v>
      </c>
      <c r="B50" s="20" t="s">
        <v>57</v>
      </c>
      <c r="C50" s="36"/>
      <c r="D50" s="39"/>
    </row>
    <row r="51" spans="1:4" ht="15" thickBot="1" x14ac:dyDescent="0.35">
      <c r="A51" s="33">
        <v>70000</v>
      </c>
      <c r="B51" s="27" t="s">
        <v>58</v>
      </c>
      <c r="C51" s="28">
        <f>C50</f>
        <v>0</v>
      </c>
      <c r="D51" s="29"/>
    </row>
    <row r="52" spans="1:4" ht="15" thickTop="1" x14ac:dyDescent="0.3">
      <c r="A52" s="16" t="s">
        <v>59</v>
      </c>
      <c r="B52" s="17" t="s">
        <v>60</v>
      </c>
      <c r="C52" s="34"/>
      <c r="D52" s="35"/>
    </row>
    <row r="53" spans="1:4" x14ac:dyDescent="0.3">
      <c r="A53" s="19">
        <v>90100</v>
      </c>
      <c r="B53" s="20" t="s">
        <v>61</v>
      </c>
      <c r="C53" s="37">
        <v>208000</v>
      </c>
      <c r="D53" s="21"/>
    </row>
    <row r="54" spans="1:4" x14ac:dyDescent="0.3">
      <c r="A54" s="19">
        <v>90200</v>
      </c>
      <c r="B54" s="20" t="s">
        <v>62</v>
      </c>
      <c r="C54" s="37">
        <v>165000</v>
      </c>
      <c r="D54" s="39"/>
    </row>
    <row r="55" spans="1:4" ht="15" thickBot="1" x14ac:dyDescent="0.35">
      <c r="A55" s="33">
        <v>90000</v>
      </c>
      <c r="B55" s="27" t="s">
        <v>63</v>
      </c>
      <c r="C55" s="28">
        <f>C53+C54</f>
        <v>373000</v>
      </c>
      <c r="D55" s="29"/>
    </row>
    <row r="56" spans="1:4" ht="15.6" thickTop="1" thickBot="1" x14ac:dyDescent="0.35">
      <c r="A56" s="86" t="s">
        <v>64</v>
      </c>
      <c r="B56" s="87"/>
      <c r="C56" s="40">
        <f>C15+C22+C29+C36+C42+C48+C51+C55</f>
        <v>1135342.3</v>
      </c>
      <c r="D56" s="41"/>
    </row>
    <row r="57" spans="1:4" ht="15.6" thickTop="1" thickBot="1" x14ac:dyDescent="0.35">
      <c r="A57" s="86" t="s">
        <v>65</v>
      </c>
      <c r="B57" s="87"/>
      <c r="C57" s="40">
        <f>C56+C4+C5+C6+C7</f>
        <v>1135342.3</v>
      </c>
      <c r="D57" s="41"/>
    </row>
    <row r="58" spans="1:4" ht="15" thickTop="1" x14ac:dyDescent="0.3"/>
  </sheetData>
  <mergeCells count="2">
    <mergeCell ref="A56:B56"/>
    <mergeCell ref="A57:B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D25" sqref="D25"/>
    </sheetView>
  </sheetViews>
  <sheetFormatPr defaultRowHeight="14.4" x14ac:dyDescent="0.3"/>
  <cols>
    <col min="1" max="1" width="9.44140625" customWidth="1"/>
    <col min="2" max="2" width="51.33203125" customWidth="1"/>
    <col min="3" max="76" width="11.77734375" customWidth="1"/>
  </cols>
  <sheetData>
    <row r="1" spans="1:75" ht="30.6" customHeight="1" x14ac:dyDescent="0.3">
      <c r="A1" s="42" t="s">
        <v>138</v>
      </c>
    </row>
    <row r="2" spans="1:75" ht="22.8" customHeight="1" thickBot="1" x14ac:dyDescent="0.35">
      <c r="A2" s="42" t="s">
        <v>67</v>
      </c>
    </row>
    <row r="3" spans="1:75" ht="15" thickTop="1" x14ac:dyDescent="0.3">
      <c r="A3" s="107" t="s">
        <v>70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71</v>
      </c>
      <c r="BU3" s="98" t="s">
        <v>72</v>
      </c>
      <c r="BV3" s="99"/>
      <c r="BW3" s="100"/>
    </row>
    <row r="4" spans="1:75" ht="30.6" customHeight="1" x14ac:dyDescent="0.3">
      <c r="A4" s="109"/>
      <c r="B4" s="110"/>
      <c r="C4" s="92" t="s">
        <v>73</v>
      </c>
      <c r="D4" s="93"/>
      <c r="E4" s="94"/>
      <c r="F4" s="93" t="s">
        <v>74</v>
      </c>
      <c r="G4" s="93"/>
      <c r="H4" s="94"/>
      <c r="I4" s="92" t="s">
        <v>75</v>
      </c>
      <c r="J4" s="93"/>
      <c r="K4" s="94"/>
      <c r="L4" s="92" t="s">
        <v>76</v>
      </c>
      <c r="M4" s="93"/>
      <c r="N4" s="94"/>
      <c r="O4" s="92" t="s">
        <v>77</v>
      </c>
      <c r="P4" s="93"/>
      <c r="Q4" s="94"/>
      <c r="R4" s="92" t="s">
        <v>78</v>
      </c>
      <c r="S4" s="93"/>
      <c r="T4" s="94"/>
      <c r="U4" s="92" t="s">
        <v>79</v>
      </c>
      <c r="V4" s="93"/>
      <c r="W4" s="94"/>
      <c r="X4" s="92" t="s">
        <v>80</v>
      </c>
      <c r="Y4" s="93"/>
      <c r="Z4" s="94"/>
      <c r="AA4" s="92" t="s">
        <v>81</v>
      </c>
      <c r="AB4" s="93"/>
      <c r="AC4" s="94"/>
      <c r="AD4" s="92" t="s">
        <v>82</v>
      </c>
      <c r="AE4" s="93"/>
      <c r="AF4" s="94"/>
      <c r="AG4" s="92" t="s">
        <v>83</v>
      </c>
      <c r="AH4" s="93"/>
      <c r="AI4" s="94"/>
      <c r="AJ4" s="92" t="s">
        <v>84</v>
      </c>
      <c r="AK4" s="93"/>
      <c r="AL4" s="94"/>
      <c r="AM4" s="92" t="s">
        <v>85</v>
      </c>
      <c r="AN4" s="93"/>
      <c r="AO4" s="94"/>
      <c r="AP4" s="92" t="s">
        <v>86</v>
      </c>
      <c r="AQ4" s="93"/>
      <c r="AR4" s="94"/>
      <c r="AS4" s="92" t="s">
        <v>87</v>
      </c>
      <c r="AT4" s="93"/>
      <c r="AU4" s="94"/>
      <c r="AV4" s="92" t="s">
        <v>88</v>
      </c>
      <c r="AW4" s="93"/>
      <c r="AX4" s="94"/>
      <c r="AY4" s="92" t="s">
        <v>89</v>
      </c>
      <c r="AZ4" s="93"/>
      <c r="BA4" s="94"/>
      <c r="BB4" s="92" t="s">
        <v>90</v>
      </c>
      <c r="BC4" s="93"/>
      <c r="BD4" s="94"/>
      <c r="BE4" s="92" t="s">
        <v>91</v>
      </c>
      <c r="BF4" s="93"/>
      <c r="BG4" s="94"/>
      <c r="BH4" s="92" t="s">
        <v>92</v>
      </c>
      <c r="BI4" s="93"/>
      <c r="BJ4" s="94"/>
      <c r="BK4" s="92" t="s">
        <v>93</v>
      </c>
      <c r="BL4" s="93"/>
      <c r="BM4" s="94"/>
      <c r="BN4" s="92" t="s">
        <v>94</v>
      </c>
      <c r="BO4" s="93"/>
      <c r="BP4" s="94"/>
      <c r="BQ4" s="92" t="s">
        <v>95</v>
      </c>
      <c r="BR4" s="93"/>
      <c r="BS4" s="94"/>
      <c r="BT4" s="97"/>
      <c r="BU4" s="101"/>
      <c r="BV4" s="102"/>
      <c r="BW4" s="103"/>
    </row>
    <row r="5" spans="1:75" ht="21" customHeight="1" x14ac:dyDescent="0.3">
      <c r="A5" s="109"/>
      <c r="B5" s="110"/>
      <c r="C5" s="88" t="s">
        <v>96</v>
      </c>
      <c r="D5" s="89"/>
      <c r="E5" s="43" t="s">
        <v>97</v>
      </c>
      <c r="F5" s="95" t="s">
        <v>96</v>
      </c>
      <c r="G5" s="89"/>
      <c r="H5" s="43" t="s">
        <v>97</v>
      </c>
      <c r="I5" s="88" t="s">
        <v>96</v>
      </c>
      <c r="J5" s="89"/>
      <c r="K5" s="43" t="s">
        <v>97</v>
      </c>
      <c r="L5" s="88" t="s">
        <v>96</v>
      </c>
      <c r="M5" s="89"/>
      <c r="N5" s="43" t="s">
        <v>97</v>
      </c>
      <c r="O5" s="88" t="s">
        <v>96</v>
      </c>
      <c r="P5" s="89"/>
      <c r="Q5" s="43" t="s">
        <v>97</v>
      </c>
      <c r="R5" s="88" t="s">
        <v>96</v>
      </c>
      <c r="S5" s="89"/>
      <c r="T5" s="43" t="s">
        <v>97</v>
      </c>
      <c r="U5" s="88" t="s">
        <v>96</v>
      </c>
      <c r="V5" s="89"/>
      <c r="W5" s="43" t="s">
        <v>97</v>
      </c>
      <c r="X5" s="88" t="s">
        <v>96</v>
      </c>
      <c r="Y5" s="89"/>
      <c r="Z5" s="43" t="s">
        <v>97</v>
      </c>
      <c r="AA5" s="88" t="s">
        <v>96</v>
      </c>
      <c r="AB5" s="89"/>
      <c r="AC5" s="43" t="s">
        <v>97</v>
      </c>
      <c r="AD5" s="88" t="s">
        <v>96</v>
      </c>
      <c r="AE5" s="89"/>
      <c r="AF5" s="43" t="s">
        <v>97</v>
      </c>
      <c r="AG5" s="88" t="s">
        <v>96</v>
      </c>
      <c r="AH5" s="89"/>
      <c r="AI5" s="43" t="s">
        <v>97</v>
      </c>
      <c r="AJ5" s="88" t="s">
        <v>96</v>
      </c>
      <c r="AK5" s="89"/>
      <c r="AL5" s="43" t="s">
        <v>97</v>
      </c>
      <c r="AM5" s="88" t="s">
        <v>96</v>
      </c>
      <c r="AN5" s="89"/>
      <c r="AO5" s="43" t="s">
        <v>97</v>
      </c>
      <c r="AP5" s="88" t="s">
        <v>96</v>
      </c>
      <c r="AQ5" s="89"/>
      <c r="AR5" s="43" t="s">
        <v>97</v>
      </c>
      <c r="AS5" s="88" t="s">
        <v>96</v>
      </c>
      <c r="AT5" s="89"/>
      <c r="AU5" s="43" t="s">
        <v>97</v>
      </c>
      <c r="AV5" s="88" t="s">
        <v>96</v>
      </c>
      <c r="AW5" s="89"/>
      <c r="AX5" s="43" t="s">
        <v>97</v>
      </c>
      <c r="AY5" s="88" t="s">
        <v>96</v>
      </c>
      <c r="AZ5" s="89"/>
      <c r="BA5" s="43" t="s">
        <v>97</v>
      </c>
      <c r="BB5" s="88" t="s">
        <v>96</v>
      </c>
      <c r="BC5" s="89"/>
      <c r="BD5" s="43" t="s">
        <v>97</v>
      </c>
      <c r="BE5" s="88" t="s">
        <v>96</v>
      </c>
      <c r="BF5" s="89"/>
      <c r="BG5" s="43" t="s">
        <v>97</v>
      </c>
      <c r="BH5" s="88" t="s">
        <v>96</v>
      </c>
      <c r="BI5" s="89"/>
      <c r="BJ5" s="43" t="s">
        <v>97</v>
      </c>
      <c r="BK5" s="88" t="s">
        <v>96</v>
      </c>
      <c r="BL5" s="89"/>
      <c r="BM5" s="43" t="s">
        <v>97</v>
      </c>
      <c r="BN5" s="88" t="s">
        <v>96</v>
      </c>
      <c r="BO5" s="89"/>
      <c r="BP5" s="43" t="s">
        <v>97</v>
      </c>
      <c r="BQ5" s="88" t="s">
        <v>96</v>
      </c>
      <c r="BR5" s="89"/>
      <c r="BS5" s="43" t="s">
        <v>97</v>
      </c>
      <c r="BT5" s="44" t="s">
        <v>96</v>
      </c>
      <c r="BU5" s="88" t="s">
        <v>96</v>
      </c>
      <c r="BV5" s="89"/>
      <c r="BW5" s="43" t="s">
        <v>97</v>
      </c>
    </row>
    <row r="6" spans="1:75" ht="36.6" customHeight="1" thickBot="1" x14ac:dyDescent="0.35">
      <c r="A6" s="111"/>
      <c r="B6" s="112"/>
      <c r="C6" s="45"/>
      <c r="D6" s="46" t="s">
        <v>98</v>
      </c>
      <c r="E6" s="47"/>
      <c r="F6" s="48"/>
      <c r="G6" s="46" t="s">
        <v>98</v>
      </c>
      <c r="H6" s="47"/>
      <c r="I6" s="45"/>
      <c r="J6" s="46" t="s">
        <v>98</v>
      </c>
      <c r="K6" s="47"/>
      <c r="L6" s="45"/>
      <c r="M6" s="46" t="s">
        <v>98</v>
      </c>
      <c r="N6" s="47"/>
      <c r="O6" s="45"/>
      <c r="P6" s="46" t="s">
        <v>98</v>
      </c>
      <c r="Q6" s="47"/>
      <c r="R6" s="45"/>
      <c r="S6" s="46" t="s">
        <v>98</v>
      </c>
      <c r="T6" s="47"/>
      <c r="U6" s="45"/>
      <c r="V6" s="46" t="s">
        <v>98</v>
      </c>
      <c r="W6" s="47"/>
      <c r="X6" s="45"/>
      <c r="Y6" s="46" t="s">
        <v>98</v>
      </c>
      <c r="Z6" s="47"/>
      <c r="AA6" s="45"/>
      <c r="AB6" s="46" t="s">
        <v>98</v>
      </c>
      <c r="AC6" s="47"/>
      <c r="AD6" s="45"/>
      <c r="AE6" s="46" t="s">
        <v>98</v>
      </c>
      <c r="AF6" s="47"/>
      <c r="AG6" s="45"/>
      <c r="AH6" s="46" t="s">
        <v>98</v>
      </c>
      <c r="AI6" s="47"/>
      <c r="AJ6" s="45"/>
      <c r="AK6" s="46" t="s">
        <v>98</v>
      </c>
      <c r="AL6" s="47"/>
      <c r="AM6" s="45"/>
      <c r="AN6" s="46" t="s">
        <v>98</v>
      </c>
      <c r="AO6" s="47"/>
      <c r="AP6" s="45"/>
      <c r="AQ6" s="46" t="s">
        <v>98</v>
      </c>
      <c r="AR6" s="47"/>
      <c r="AS6" s="45"/>
      <c r="AT6" s="46" t="s">
        <v>98</v>
      </c>
      <c r="AU6" s="47"/>
      <c r="AV6" s="45"/>
      <c r="AW6" s="46" t="s">
        <v>98</v>
      </c>
      <c r="AX6" s="47"/>
      <c r="AY6" s="45"/>
      <c r="AZ6" s="46" t="s">
        <v>98</v>
      </c>
      <c r="BA6" s="47"/>
      <c r="BB6" s="45"/>
      <c r="BC6" s="46" t="s">
        <v>98</v>
      </c>
      <c r="BD6" s="47"/>
      <c r="BE6" s="45"/>
      <c r="BF6" s="46" t="s">
        <v>98</v>
      </c>
      <c r="BG6" s="47"/>
      <c r="BH6" s="45"/>
      <c r="BI6" s="46" t="s">
        <v>98</v>
      </c>
      <c r="BJ6" s="47"/>
      <c r="BK6" s="45"/>
      <c r="BL6" s="46" t="s">
        <v>98</v>
      </c>
      <c r="BM6" s="47"/>
      <c r="BN6" s="45"/>
      <c r="BO6" s="46" t="s">
        <v>98</v>
      </c>
      <c r="BP6" s="47"/>
      <c r="BQ6" s="45"/>
      <c r="BR6" s="46" t="s">
        <v>98</v>
      </c>
      <c r="BS6" s="47"/>
      <c r="BT6" s="49"/>
      <c r="BU6" s="45"/>
      <c r="BV6" s="46" t="s">
        <v>98</v>
      </c>
      <c r="BW6" s="47"/>
    </row>
    <row r="7" spans="1:75" ht="15.6" thickTop="1" thickBot="1" x14ac:dyDescent="0.35">
      <c r="A7" s="50"/>
      <c r="B7" s="51" t="s">
        <v>99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" thickTop="1" x14ac:dyDescent="0.3">
      <c r="A8" s="19"/>
      <c r="B8" s="60" t="s">
        <v>100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3">
      <c r="A9" s="19">
        <v>101</v>
      </c>
      <c r="B9" s="68" t="s">
        <v>101</v>
      </c>
      <c r="C9" s="69">
        <v>211600</v>
      </c>
      <c r="D9" s="70"/>
      <c r="E9" s="71">
        <v>213341.58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211600</v>
      </c>
      <c r="BV9" s="57">
        <f t="shared" si="0"/>
        <v>0</v>
      </c>
      <c r="BW9" s="59">
        <f t="shared" si="0"/>
        <v>213341.58</v>
      </c>
    </row>
    <row r="10" spans="1:75" x14ac:dyDescent="0.3">
      <c r="A10" s="19">
        <v>102</v>
      </c>
      <c r="B10" s="68" t="s">
        <v>102</v>
      </c>
      <c r="C10" s="69">
        <v>15800</v>
      </c>
      <c r="D10" s="70"/>
      <c r="E10" s="71">
        <v>15826.59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15800</v>
      </c>
      <c r="BV10" s="57">
        <f t="shared" si="0"/>
        <v>0</v>
      </c>
      <c r="BW10" s="59">
        <f t="shared" si="0"/>
        <v>15826.59</v>
      </c>
    </row>
    <row r="11" spans="1:75" x14ac:dyDescent="0.3">
      <c r="A11" s="19">
        <v>103</v>
      </c>
      <c r="B11" s="68" t="s">
        <v>103</v>
      </c>
      <c r="C11" s="69">
        <v>113500</v>
      </c>
      <c r="D11" s="70"/>
      <c r="E11" s="71">
        <v>124564.1</v>
      </c>
      <c r="F11" s="69"/>
      <c r="G11" s="70"/>
      <c r="H11" s="71"/>
      <c r="I11" s="72"/>
      <c r="J11" s="70"/>
      <c r="K11" s="73"/>
      <c r="L11" s="74">
        <v>10700</v>
      </c>
      <c r="M11" s="70"/>
      <c r="N11" s="71">
        <v>11804.66</v>
      </c>
      <c r="O11" s="74"/>
      <c r="P11" s="70"/>
      <c r="Q11" s="71"/>
      <c r="R11" s="74">
        <v>2000</v>
      </c>
      <c r="S11" s="70"/>
      <c r="T11" s="71">
        <v>3218</v>
      </c>
      <c r="U11" s="74"/>
      <c r="V11" s="70"/>
      <c r="W11" s="71"/>
      <c r="X11" s="74"/>
      <c r="Y11" s="70"/>
      <c r="Z11" s="71"/>
      <c r="AA11" s="74">
        <v>131900</v>
      </c>
      <c r="AB11" s="70"/>
      <c r="AC11" s="71">
        <v>181872.86</v>
      </c>
      <c r="AD11" s="74">
        <v>57000</v>
      </c>
      <c r="AE11" s="70"/>
      <c r="AF11" s="71">
        <v>67074.33</v>
      </c>
      <c r="AG11" s="74"/>
      <c r="AH11" s="70"/>
      <c r="AI11" s="71"/>
      <c r="AJ11" s="74">
        <v>9500</v>
      </c>
      <c r="AK11" s="70"/>
      <c r="AL11" s="71">
        <v>11815.8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1000</v>
      </c>
      <c r="AW11" s="70"/>
      <c r="AX11" s="71">
        <v>1000</v>
      </c>
      <c r="AY11" s="74">
        <v>5800</v>
      </c>
      <c r="AZ11" s="70"/>
      <c r="BA11" s="71">
        <v>7212.21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331400</v>
      </c>
      <c r="BV11" s="57">
        <f t="shared" si="0"/>
        <v>0</v>
      </c>
      <c r="BW11" s="59">
        <f t="shared" si="0"/>
        <v>408561.96</v>
      </c>
    </row>
    <row r="12" spans="1:75" x14ac:dyDescent="0.3">
      <c r="A12" s="19">
        <v>104</v>
      </c>
      <c r="B12" s="68" t="s">
        <v>18</v>
      </c>
      <c r="C12" s="69">
        <v>11600</v>
      </c>
      <c r="D12" s="70"/>
      <c r="E12" s="71">
        <v>11600</v>
      </c>
      <c r="F12" s="69"/>
      <c r="G12" s="70"/>
      <c r="H12" s="71"/>
      <c r="I12" s="72">
        <v>13400</v>
      </c>
      <c r="J12" s="70"/>
      <c r="K12" s="73">
        <v>13400</v>
      </c>
      <c r="L12" s="74">
        <v>13000</v>
      </c>
      <c r="M12" s="70"/>
      <c r="N12" s="71">
        <v>13000</v>
      </c>
      <c r="O12" s="74">
        <v>4900</v>
      </c>
      <c r="P12" s="70"/>
      <c r="Q12" s="71">
        <v>4900</v>
      </c>
      <c r="R12" s="74">
        <v>100</v>
      </c>
      <c r="S12" s="70"/>
      <c r="T12" s="71">
        <v>100</v>
      </c>
      <c r="U12" s="74"/>
      <c r="V12" s="70"/>
      <c r="W12" s="71"/>
      <c r="X12" s="74"/>
      <c r="Y12" s="70"/>
      <c r="Z12" s="71"/>
      <c r="AA12" s="74">
        <v>7100</v>
      </c>
      <c r="AB12" s="70"/>
      <c r="AC12" s="71">
        <v>7738.92</v>
      </c>
      <c r="AD12" s="74">
        <v>3000</v>
      </c>
      <c r="AE12" s="70"/>
      <c r="AF12" s="71">
        <v>3000</v>
      </c>
      <c r="AG12" s="74">
        <v>500</v>
      </c>
      <c r="AH12" s="70"/>
      <c r="AI12" s="71">
        <v>500</v>
      </c>
      <c r="AJ12" s="74">
        <v>41200</v>
      </c>
      <c r="AK12" s="70"/>
      <c r="AL12" s="71">
        <v>45641.07</v>
      </c>
      <c r="AM12" s="74"/>
      <c r="AN12" s="70"/>
      <c r="AO12" s="71"/>
      <c r="AP12" s="74">
        <v>2600</v>
      </c>
      <c r="AQ12" s="70"/>
      <c r="AR12" s="71">
        <v>2794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97400</v>
      </c>
      <c r="BV12" s="57">
        <f t="shared" si="0"/>
        <v>0</v>
      </c>
      <c r="BW12" s="59">
        <f t="shared" si="0"/>
        <v>102673.98999999999</v>
      </c>
    </row>
    <row r="13" spans="1:75" x14ac:dyDescent="0.3">
      <c r="A13" s="19">
        <v>105</v>
      </c>
      <c r="B13" s="68" t="s">
        <v>104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3">
      <c r="A14" s="19">
        <v>106</v>
      </c>
      <c r="B14" s="68" t="s">
        <v>105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3">
      <c r="A15" s="19">
        <v>107</v>
      </c>
      <c r="B15" s="68" t="s">
        <v>106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7200</v>
      </c>
      <c r="P15" s="70"/>
      <c r="Q15" s="73">
        <v>7200</v>
      </c>
      <c r="R15" s="74">
        <v>100</v>
      </c>
      <c r="S15" s="70"/>
      <c r="T15" s="71">
        <v>100</v>
      </c>
      <c r="U15" s="74"/>
      <c r="V15" s="70"/>
      <c r="W15" s="71"/>
      <c r="X15" s="72"/>
      <c r="Y15" s="70"/>
      <c r="Z15" s="73"/>
      <c r="AA15" s="74">
        <v>10200</v>
      </c>
      <c r="AB15" s="70"/>
      <c r="AC15" s="71">
        <v>10200</v>
      </c>
      <c r="AD15" s="72">
        <v>1600</v>
      </c>
      <c r="AE15" s="70"/>
      <c r="AF15" s="73">
        <v>1600</v>
      </c>
      <c r="AG15" s="72"/>
      <c r="AH15" s="70"/>
      <c r="AI15" s="73"/>
      <c r="AJ15" s="72">
        <v>350</v>
      </c>
      <c r="AK15" s="70"/>
      <c r="AL15" s="73">
        <v>350</v>
      </c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19450</v>
      </c>
      <c r="BV15" s="57">
        <f t="shared" si="0"/>
        <v>0</v>
      </c>
      <c r="BW15" s="59">
        <f t="shared" si="0"/>
        <v>19450</v>
      </c>
    </row>
    <row r="16" spans="1:75" x14ac:dyDescent="0.3">
      <c r="A16" s="19">
        <v>108</v>
      </c>
      <c r="B16" s="68" t="s">
        <v>107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3">
      <c r="A17" s="19">
        <v>109</v>
      </c>
      <c r="B17" s="68" t="s">
        <v>108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1000</v>
      </c>
      <c r="AB17" s="70"/>
      <c r="AC17" s="73">
        <v>1000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1000</v>
      </c>
      <c r="BV17" s="57">
        <f t="shared" si="0"/>
        <v>0</v>
      </c>
      <c r="BW17" s="59">
        <f t="shared" si="0"/>
        <v>1000</v>
      </c>
    </row>
    <row r="18" spans="1:75" x14ac:dyDescent="0.3">
      <c r="A18" s="19">
        <v>110</v>
      </c>
      <c r="B18" s="68" t="s">
        <v>109</v>
      </c>
      <c r="C18" s="69">
        <v>14400</v>
      </c>
      <c r="D18" s="70"/>
      <c r="E18" s="71">
        <v>14400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20700</v>
      </c>
      <c r="BI18" s="70"/>
      <c r="BJ18" s="73">
        <v>12000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35100</v>
      </c>
      <c r="BV18" s="57">
        <f t="shared" si="0"/>
        <v>0</v>
      </c>
      <c r="BW18" s="59">
        <f t="shared" si="0"/>
        <v>26400</v>
      </c>
    </row>
    <row r="19" spans="1:75" x14ac:dyDescent="0.3">
      <c r="A19" s="77">
        <v>100</v>
      </c>
      <c r="B19" s="78" t="s">
        <v>110</v>
      </c>
      <c r="C19" s="76">
        <f t="shared" ref="C19:BS19" si="1">C9+C10+C11+C12+C13+C14+C15+C16+C17+C18</f>
        <v>366900</v>
      </c>
      <c r="D19" s="58">
        <f t="shared" si="1"/>
        <v>0</v>
      </c>
      <c r="E19" s="59">
        <f t="shared" si="1"/>
        <v>379732.27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13400</v>
      </c>
      <c r="J19" s="58">
        <f t="shared" si="1"/>
        <v>0</v>
      </c>
      <c r="K19" s="57">
        <f t="shared" si="1"/>
        <v>13400</v>
      </c>
      <c r="L19" s="79">
        <f t="shared" si="1"/>
        <v>23700</v>
      </c>
      <c r="M19" s="58">
        <f t="shared" si="1"/>
        <v>0</v>
      </c>
      <c r="N19" s="57">
        <f t="shared" si="1"/>
        <v>24804.66</v>
      </c>
      <c r="O19" s="79">
        <f t="shared" si="1"/>
        <v>12100</v>
      </c>
      <c r="P19" s="58">
        <f t="shared" si="1"/>
        <v>0</v>
      </c>
      <c r="Q19" s="57">
        <f t="shared" si="1"/>
        <v>12100</v>
      </c>
      <c r="R19" s="79">
        <f t="shared" si="1"/>
        <v>2200</v>
      </c>
      <c r="S19" s="58">
        <f t="shared" si="1"/>
        <v>0</v>
      </c>
      <c r="T19" s="57">
        <f t="shared" si="1"/>
        <v>3418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150200</v>
      </c>
      <c r="AB19" s="58">
        <f t="shared" si="1"/>
        <v>0</v>
      </c>
      <c r="AC19" s="57">
        <f t="shared" si="1"/>
        <v>200811.78</v>
      </c>
      <c r="AD19" s="79">
        <f t="shared" si="1"/>
        <v>61600</v>
      </c>
      <c r="AE19" s="58">
        <f t="shared" si="1"/>
        <v>0</v>
      </c>
      <c r="AF19" s="57">
        <f t="shared" si="1"/>
        <v>71674.33</v>
      </c>
      <c r="AG19" s="79">
        <f t="shared" si="1"/>
        <v>500</v>
      </c>
      <c r="AH19" s="58">
        <f t="shared" si="1"/>
        <v>0</v>
      </c>
      <c r="AI19" s="57">
        <f t="shared" si="1"/>
        <v>500</v>
      </c>
      <c r="AJ19" s="79">
        <f t="shared" si="1"/>
        <v>51050</v>
      </c>
      <c r="AK19" s="58">
        <f t="shared" si="1"/>
        <v>0</v>
      </c>
      <c r="AL19" s="57">
        <f t="shared" si="1"/>
        <v>57806.869999999995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2600</v>
      </c>
      <c r="AQ19" s="58">
        <f t="shared" si="1"/>
        <v>0</v>
      </c>
      <c r="AR19" s="57">
        <f t="shared" si="1"/>
        <v>2794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1000</v>
      </c>
      <c r="AW19" s="58">
        <f t="shared" si="1"/>
        <v>0</v>
      </c>
      <c r="AX19" s="57">
        <f t="shared" si="1"/>
        <v>1000</v>
      </c>
      <c r="AY19" s="79">
        <f t="shared" si="1"/>
        <v>5800</v>
      </c>
      <c r="AZ19" s="58">
        <f t="shared" si="1"/>
        <v>0</v>
      </c>
      <c r="BA19" s="57">
        <f t="shared" si="1"/>
        <v>7212.21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20700</v>
      </c>
      <c r="BI19" s="58">
        <f t="shared" si="1"/>
        <v>0</v>
      </c>
      <c r="BJ19" s="57">
        <f t="shared" si="1"/>
        <v>12000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711750</v>
      </c>
      <c r="BV19" s="57">
        <f>BV9+BV10+BV11+BV12+BV13+BV14+BV15+BV16+BV17+BV18</f>
        <v>0</v>
      </c>
      <c r="BW19" s="80">
        <f>BW9+BW10+BW11+BW12+BW13+BW14+BW15+BW16+BW17+BW18</f>
        <v>787254.12</v>
      </c>
    </row>
    <row r="20" spans="1:75" x14ac:dyDescent="0.3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3">
      <c r="A21" s="19"/>
      <c r="B21" s="78" t="s">
        <v>111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3">
      <c r="A22" s="19">
        <v>201</v>
      </c>
      <c r="B22" s="68" t="s">
        <v>112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3">
      <c r="A23" s="19">
        <v>202</v>
      </c>
      <c r="B23" s="68" t="s">
        <v>113</v>
      </c>
      <c r="C23" s="69">
        <v>12000</v>
      </c>
      <c r="D23" s="70"/>
      <c r="E23" s="71">
        <v>21150</v>
      </c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5000</v>
      </c>
      <c r="Y23" s="70"/>
      <c r="Z23" s="73">
        <v>5000</v>
      </c>
      <c r="AA23" s="72">
        <v>3000</v>
      </c>
      <c r="AB23" s="70"/>
      <c r="AC23" s="73">
        <v>6660</v>
      </c>
      <c r="AD23" s="72"/>
      <c r="AE23" s="70"/>
      <c r="AF23" s="73">
        <v>38705.599999999999</v>
      </c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20000</v>
      </c>
      <c r="BV23" s="57">
        <f t="shared" si="2"/>
        <v>0</v>
      </c>
      <c r="BW23" s="59">
        <f t="shared" si="2"/>
        <v>71515.600000000006</v>
      </c>
    </row>
    <row r="24" spans="1:75" x14ac:dyDescent="0.3">
      <c r="A24" s="19">
        <v>203</v>
      </c>
      <c r="B24" s="68" t="s">
        <v>114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>
        <v>577.74</v>
      </c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577.74</v>
      </c>
    </row>
    <row r="25" spans="1:75" x14ac:dyDescent="0.3">
      <c r="A25" s="19">
        <v>204</v>
      </c>
      <c r="B25" s="68" t="s">
        <v>115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116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117</v>
      </c>
      <c r="C27" s="76">
        <f t="shared" ref="C27:BN27" si="3">C22+C23+C24+C25+C26</f>
        <v>12000</v>
      </c>
      <c r="D27" s="58">
        <f t="shared" si="3"/>
        <v>0</v>
      </c>
      <c r="E27" s="59">
        <f t="shared" si="3"/>
        <v>21150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5000</v>
      </c>
      <c r="Y27" s="58">
        <f t="shared" si="3"/>
        <v>0</v>
      </c>
      <c r="Z27" s="57">
        <f t="shared" si="3"/>
        <v>5000</v>
      </c>
      <c r="AA27" s="79">
        <f t="shared" si="3"/>
        <v>3000</v>
      </c>
      <c r="AB27" s="58">
        <f t="shared" si="3"/>
        <v>0</v>
      </c>
      <c r="AC27" s="57">
        <f t="shared" si="3"/>
        <v>7237.74</v>
      </c>
      <c r="AD27" s="79">
        <f t="shared" si="3"/>
        <v>0</v>
      </c>
      <c r="AE27" s="58">
        <f t="shared" si="3"/>
        <v>0</v>
      </c>
      <c r="AF27" s="57">
        <f t="shared" si="3"/>
        <v>38705.599999999999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20000</v>
      </c>
      <c r="BV27" s="57">
        <f>BV22+BV23+BV24+BV25+BV26</f>
        <v>0</v>
      </c>
      <c r="BW27" s="80">
        <f>BW22+BW23+BW24+BW25+BW26</f>
        <v>72093.340000000011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118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119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120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121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122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123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124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125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126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127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27800</v>
      </c>
      <c r="BL39" s="70"/>
      <c r="BM39" s="73">
        <v>27800</v>
      </c>
      <c r="BN39" s="72"/>
      <c r="BO39" s="70"/>
      <c r="BP39" s="73"/>
      <c r="BQ39" s="72"/>
      <c r="BR39" s="70"/>
      <c r="BS39" s="73"/>
      <c r="BT39" s="75"/>
      <c r="BU39" s="76">
        <f t="shared" si="6"/>
        <v>27800</v>
      </c>
      <c r="BV39" s="57">
        <f t="shared" si="6"/>
        <v>0</v>
      </c>
      <c r="BW39" s="59">
        <f t="shared" si="6"/>
        <v>27800</v>
      </c>
    </row>
    <row r="40" spans="1:75" x14ac:dyDescent="0.3">
      <c r="A40" s="19">
        <v>404</v>
      </c>
      <c r="B40" s="68" t="s">
        <v>128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129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27800</v>
      </c>
      <c r="BL41" s="58">
        <f t="shared" si="7"/>
        <v>0</v>
      </c>
      <c r="BM41" s="57">
        <f t="shared" si="7"/>
        <v>27800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27800</v>
      </c>
      <c r="BV41" s="57">
        <f>BV37+BV38+BV39+BV40</f>
        <v>0</v>
      </c>
      <c r="BW41" s="80">
        <f>BW37+BW38+BW39+BW40</f>
        <v>27800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130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131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132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133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134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>
        <v>208029.3</v>
      </c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208029.3</v>
      </c>
    </row>
    <row r="49" spans="1:75" x14ac:dyDescent="0.3">
      <c r="A49" s="19">
        <v>702</v>
      </c>
      <c r="B49" s="68" t="s">
        <v>135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165000</v>
      </c>
      <c r="BR49" s="70"/>
      <c r="BS49" s="73">
        <v>165003.35</v>
      </c>
      <c r="BT49" s="75"/>
      <c r="BU49" s="76">
        <f t="shared" si="9"/>
        <v>165000</v>
      </c>
      <c r="BV49" s="57">
        <f t="shared" si="9"/>
        <v>0</v>
      </c>
      <c r="BW49" s="59">
        <f t="shared" si="9"/>
        <v>165003.35</v>
      </c>
    </row>
    <row r="50" spans="1:75" x14ac:dyDescent="0.3">
      <c r="A50" s="77">
        <v>700</v>
      </c>
      <c r="B50" s="78" t="s">
        <v>136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373000</v>
      </c>
      <c r="BR50" s="58">
        <f>BR48+BR49</f>
        <v>0</v>
      </c>
      <c r="BS50" s="57">
        <f>BS48+BS49</f>
        <v>373032.65</v>
      </c>
      <c r="BT50" s="76"/>
      <c r="BU50" s="76">
        <f>BU48+BU49</f>
        <v>373000</v>
      </c>
      <c r="BV50" s="57">
        <f>BV48+BV49</f>
        <v>0</v>
      </c>
      <c r="BW50" s="80">
        <f>BW48+BW49</f>
        <v>373032.65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90" t="s">
        <v>137</v>
      </c>
      <c r="B52" s="91"/>
      <c r="C52" s="83">
        <f t="shared" ref="C52:BN52" si="11">C19+C27+C34+C41+C45+C50</f>
        <v>378900</v>
      </c>
      <c r="D52" s="83">
        <f t="shared" si="11"/>
        <v>0</v>
      </c>
      <c r="E52" s="83">
        <f t="shared" si="11"/>
        <v>400882.27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13400</v>
      </c>
      <c r="J52" s="83">
        <f t="shared" si="11"/>
        <v>0</v>
      </c>
      <c r="K52" s="83">
        <f t="shared" si="11"/>
        <v>13400</v>
      </c>
      <c r="L52" s="83">
        <f t="shared" si="11"/>
        <v>23700</v>
      </c>
      <c r="M52" s="83">
        <f t="shared" si="11"/>
        <v>0</v>
      </c>
      <c r="N52" s="83">
        <f t="shared" si="11"/>
        <v>24804.66</v>
      </c>
      <c r="O52" s="83">
        <f t="shared" si="11"/>
        <v>12100</v>
      </c>
      <c r="P52" s="83">
        <f t="shared" si="11"/>
        <v>0</v>
      </c>
      <c r="Q52" s="83">
        <f t="shared" si="11"/>
        <v>12100</v>
      </c>
      <c r="R52" s="83">
        <f t="shared" si="11"/>
        <v>2200</v>
      </c>
      <c r="S52" s="83">
        <f t="shared" si="11"/>
        <v>0</v>
      </c>
      <c r="T52" s="83">
        <f t="shared" si="11"/>
        <v>3418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5000</v>
      </c>
      <c r="Y52" s="83">
        <f t="shared" si="11"/>
        <v>0</v>
      </c>
      <c r="Z52" s="83">
        <f t="shared" si="11"/>
        <v>5000</v>
      </c>
      <c r="AA52" s="83">
        <f t="shared" si="11"/>
        <v>153200</v>
      </c>
      <c r="AB52" s="83">
        <f t="shared" si="11"/>
        <v>0</v>
      </c>
      <c r="AC52" s="83">
        <f t="shared" si="11"/>
        <v>208049.52</v>
      </c>
      <c r="AD52" s="83">
        <f t="shared" si="11"/>
        <v>61600</v>
      </c>
      <c r="AE52" s="83">
        <f t="shared" si="11"/>
        <v>0</v>
      </c>
      <c r="AF52" s="83">
        <f t="shared" si="11"/>
        <v>110379.93</v>
      </c>
      <c r="AG52" s="83">
        <f t="shared" si="11"/>
        <v>500</v>
      </c>
      <c r="AH52" s="83">
        <f t="shared" si="11"/>
        <v>0</v>
      </c>
      <c r="AI52" s="83">
        <f t="shared" si="11"/>
        <v>500</v>
      </c>
      <c r="AJ52" s="83">
        <f t="shared" si="11"/>
        <v>51050</v>
      </c>
      <c r="AK52" s="83">
        <f t="shared" si="11"/>
        <v>0</v>
      </c>
      <c r="AL52" s="83">
        <f t="shared" si="11"/>
        <v>57806.869999999995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2600</v>
      </c>
      <c r="AQ52" s="83">
        <f t="shared" si="11"/>
        <v>0</v>
      </c>
      <c r="AR52" s="83">
        <f t="shared" si="11"/>
        <v>2794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1000</v>
      </c>
      <c r="AW52" s="83">
        <f t="shared" si="11"/>
        <v>0</v>
      </c>
      <c r="AX52" s="83">
        <f t="shared" si="11"/>
        <v>1000</v>
      </c>
      <c r="AY52" s="83">
        <f t="shared" si="11"/>
        <v>5800</v>
      </c>
      <c r="AZ52" s="83">
        <f t="shared" si="11"/>
        <v>0</v>
      </c>
      <c r="BA52" s="83">
        <f t="shared" si="11"/>
        <v>7212.21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20700</v>
      </c>
      <c r="BI52" s="83">
        <f t="shared" si="11"/>
        <v>0</v>
      </c>
      <c r="BJ52" s="83">
        <f t="shared" si="11"/>
        <v>12000</v>
      </c>
      <c r="BK52" s="83">
        <f t="shared" si="11"/>
        <v>27800</v>
      </c>
      <c r="BL52" s="83">
        <f t="shared" si="11"/>
        <v>0</v>
      </c>
      <c r="BM52" s="83">
        <f t="shared" si="11"/>
        <v>27800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373000</v>
      </c>
      <c r="BR52" s="83">
        <f t="shared" si="12"/>
        <v>0</v>
      </c>
      <c r="BS52" s="83">
        <f t="shared" si="12"/>
        <v>373032.65</v>
      </c>
      <c r="BT52" s="83">
        <f>BT7</f>
        <v>0</v>
      </c>
      <c r="BU52" s="84">
        <f>BU7+BU19+BU27+BU34+BU41+BU45+BU50</f>
        <v>1132550</v>
      </c>
      <c r="BV52" s="85">
        <f>BV19+BV27+BV34+BV41+BV45+BV50</f>
        <v>0</v>
      </c>
      <c r="BW52" s="85">
        <f>BW19+BW27+BW34+BW41+BW45+BW50</f>
        <v>1260180.1099999999</v>
      </c>
    </row>
    <row r="53" spans="1:75" ht="15" thickTop="1" x14ac:dyDescent="0.3"/>
  </sheetData>
  <mergeCells count="74"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BQ3:BS3"/>
    <mergeCell ref="AJ3:AL3"/>
    <mergeCell ref="AM3:AO3"/>
    <mergeCell ref="AP3:AR3"/>
    <mergeCell ref="AS3:AU3"/>
    <mergeCell ref="AV3:AX3"/>
    <mergeCell ref="AY3:BA3"/>
    <mergeCell ref="AP4:AR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AA4:AC4"/>
    <mergeCell ref="AD4:AF4"/>
    <mergeCell ref="AG4:AI4"/>
    <mergeCell ref="AJ4:AL4"/>
    <mergeCell ref="AM4:AO4"/>
    <mergeCell ref="BK4:BM4"/>
    <mergeCell ref="BN4:BP4"/>
    <mergeCell ref="BQ4:BS4"/>
    <mergeCell ref="C5:D5"/>
    <mergeCell ref="F5:G5"/>
    <mergeCell ref="I5:J5"/>
    <mergeCell ref="L5:M5"/>
    <mergeCell ref="O5:P5"/>
    <mergeCell ref="R5:S5"/>
    <mergeCell ref="U5:V5"/>
    <mergeCell ref="AS4:AU4"/>
    <mergeCell ref="AV4:AX4"/>
    <mergeCell ref="AY4:BA4"/>
    <mergeCell ref="BB4:BD4"/>
    <mergeCell ref="BE4:BG4"/>
    <mergeCell ref="BH4:BJ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BH5:BI5"/>
    <mergeCell ref="BK5:BL5"/>
    <mergeCell ref="BN5:BO5"/>
    <mergeCell ref="BQ5:BR5"/>
    <mergeCell ref="BU5:B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C12" sqref="C12"/>
    </sheetView>
  </sheetViews>
  <sheetFormatPr defaultRowHeight="14.4" x14ac:dyDescent="0.3"/>
  <cols>
    <col min="1" max="1" width="9.44140625" customWidth="1"/>
    <col min="2" max="2" width="51.33203125" customWidth="1"/>
    <col min="3" max="76" width="11.77734375" customWidth="1"/>
  </cols>
  <sheetData>
    <row r="1" spans="1:75" ht="30.6" customHeight="1" x14ac:dyDescent="0.3">
      <c r="A1" s="42" t="s">
        <v>138</v>
      </c>
    </row>
    <row r="2" spans="1:75" ht="22.8" customHeight="1" thickBot="1" x14ac:dyDescent="0.35">
      <c r="A2" s="42" t="s">
        <v>68</v>
      </c>
    </row>
    <row r="3" spans="1:75" ht="15" thickTop="1" x14ac:dyDescent="0.3">
      <c r="A3" s="107" t="s">
        <v>70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71</v>
      </c>
      <c r="BU3" s="98" t="s">
        <v>72</v>
      </c>
      <c r="BV3" s="99"/>
      <c r="BW3" s="100"/>
    </row>
    <row r="4" spans="1:75" ht="30.6" customHeight="1" x14ac:dyDescent="0.3">
      <c r="A4" s="109"/>
      <c r="B4" s="110"/>
      <c r="C4" s="92" t="s">
        <v>73</v>
      </c>
      <c r="D4" s="93"/>
      <c r="E4" s="94"/>
      <c r="F4" s="93" t="s">
        <v>74</v>
      </c>
      <c r="G4" s="93"/>
      <c r="H4" s="94"/>
      <c r="I4" s="92" t="s">
        <v>75</v>
      </c>
      <c r="J4" s="93"/>
      <c r="K4" s="94"/>
      <c r="L4" s="92" t="s">
        <v>76</v>
      </c>
      <c r="M4" s="93"/>
      <c r="N4" s="94"/>
      <c r="O4" s="92" t="s">
        <v>77</v>
      </c>
      <c r="P4" s="93"/>
      <c r="Q4" s="94"/>
      <c r="R4" s="92" t="s">
        <v>78</v>
      </c>
      <c r="S4" s="93"/>
      <c r="T4" s="94"/>
      <c r="U4" s="92" t="s">
        <v>79</v>
      </c>
      <c r="V4" s="93"/>
      <c r="W4" s="94"/>
      <c r="X4" s="92" t="s">
        <v>80</v>
      </c>
      <c r="Y4" s="93"/>
      <c r="Z4" s="94"/>
      <c r="AA4" s="92" t="s">
        <v>81</v>
      </c>
      <c r="AB4" s="93"/>
      <c r="AC4" s="94"/>
      <c r="AD4" s="92" t="s">
        <v>82</v>
      </c>
      <c r="AE4" s="93"/>
      <c r="AF4" s="94"/>
      <c r="AG4" s="92" t="s">
        <v>83</v>
      </c>
      <c r="AH4" s="93"/>
      <c r="AI4" s="94"/>
      <c r="AJ4" s="92" t="s">
        <v>84</v>
      </c>
      <c r="AK4" s="93"/>
      <c r="AL4" s="94"/>
      <c r="AM4" s="92" t="s">
        <v>85</v>
      </c>
      <c r="AN4" s="93"/>
      <c r="AO4" s="94"/>
      <c r="AP4" s="92" t="s">
        <v>86</v>
      </c>
      <c r="AQ4" s="93"/>
      <c r="AR4" s="94"/>
      <c r="AS4" s="92" t="s">
        <v>87</v>
      </c>
      <c r="AT4" s="93"/>
      <c r="AU4" s="94"/>
      <c r="AV4" s="92" t="s">
        <v>88</v>
      </c>
      <c r="AW4" s="93"/>
      <c r="AX4" s="94"/>
      <c r="AY4" s="92" t="s">
        <v>89</v>
      </c>
      <c r="AZ4" s="93"/>
      <c r="BA4" s="94"/>
      <c r="BB4" s="92" t="s">
        <v>90</v>
      </c>
      <c r="BC4" s="93"/>
      <c r="BD4" s="94"/>
      <c r="BE4" s="92" t="s">
        <v>91</v>
      </c>
      <c r="BF4" s="93"/>
      <c r="BG4" s="94"/>
      <c r="BH4" s="92" t="s">
        <v>92</v>
      </c>
      <c r="BI4" s="93"/>
      <c r="BJ4" s="94"/>
      <c r="BK4" s="92" t="s">
        <v>93</v>
      </c>
      <c r="BL4" s="93"/>
      <c r="BM4" s="94"/>
      <c r="BN4" s="92" t="s">
        <v>94</v>
      </c>
      <c r="BO4" s="93"/>
      <c r="BP4" s="94"/>
      <c r="BQ4" s="92" t="s">
        <v>95</v>
      </c>
      <c r="BR4" s="93"/>
      <c r="BS4" s="94"/>
      <c r="BT4" s="97"/>
      <c r="BU4" s="101"/>
      <c r="BV4" s="102"/>
      <c r="BW4" s="103"/>
    </row>
    <row r="5" spans="1:75" ht="21" customHeight="1" x14ac:dyDescent="0.3">
      <c r="A5" s="109"/>
      <c r="B5" s="110"/>
      <c r="C5" s="88" t="s">
        <v>96</v>
      </c>
      <c r="D5" s="89"/>
      <c r="E5" s="43" t="s">
        <v>97</v>
      </c>
      <c r="F5" s="95" t="s">
        <v>96</v>
      </c>
      <c r="G5" s="89"/>
      <c r="H5" s="43" t="s">
        <v>97</v>
      </c>
      <c r="I5" s="88" t="s">
        <v>96</v>
      </c>
      <c r="J5" s="89"/>
      <c r="K5" s="43" t="s">
        <v>97</v>
      </c>
      <c r="L5" s="88" t="s">
        <v>96</v>
      </c>
      <c r="M5" s="89"/>
      <c r="N5" s="43" t="s">
        <v>97</v>
      </c>
      <c r="O5" s="88" t="s">
        <v>96</v>
      </c>
      <c r="P5" s="89"/>
      <c r="Q5" s="43" t="s">
        <v>97</v>
      </c>
      <c r="R5" s="88" t="s">
        <v>96</v>
      </c>
      <c r="S5" s="89"/>
      <c r="T5" s="43" t="s">
        <v>97</v>
      </c>
      <c r="U5" s="88" t="s">
        <v>96</v>
      </c>
      <c r="V5" s="89"/>
      <c r="W5" s="43" t="s">
        <v>97</v>
      </c>
      <c r="X5" s="88" t="s">
        <v>96</v>
      </c>
      <c r="Y5" s="89"/>
      <c r="Z5" s="43" t="s">
        <v>97</v>
      </c>
      <c r="AA5" s="88" t="s">
        <v>96</v>
      </c>
      <c r="AB5" s="89"/>
      <c r="AC5" s="43" t="s">
        <v>97</v>
      </c>
      <c r="AD5" s="88" t="s">
        <v>96</v>
      </c>
      <c r="AE5" s="89"/>
      <c r="AF5" s="43" t="s">
        <v>97</v>
      </c>
      <c r="AG5" s="88" t="s">
        <v>96</v>
      </c>
      <c r="AH5" s="89"/>
      <c r="AI5" s="43" t="s">
        <v>97</v>
      </c>
      <c r="AJ5" s="88" t="s">
        <v>96</v>
      </c>
      <c r="AK5" s="89"/>
      <c r="AL5" s="43" t="s">
        <v>97</v>
      </c>
      <c r="AM5" s="88" t="s">
        <v>96</v>
      </c>
      <c r="AN5" s="89"/>
      <c r="AO5" s="43" t="s">
        <v>97</v>
      </c>
      <c r="AP5" s="88" t="s">
        <v>96</v>
      </c>
      <c r="AQ5" s="89"/>
      <c r="AR5" s="43" t="s">
        <v>97</v>
      </c>
      <c r="AS5" s="88" t="s">
        <v>96</v>
      </c>
      <c r="AT5" s="89"/>
      <c r="AU5" s="43" t="s">
        <v>97</v>
      </c>
      <c r="AV5" s="88" t="s">
        <v>96</v>
      </c>
      <c r="AW5" s="89"/>
      <c r="AX5" s="43" t="s">
        <v>97</v>
      </c>
      <c r="AY5" s="88" t="s">
        <v>96</v>
      </c>
      <c r="AZ5" s="89"/>
      <c r="BA5" s="43" t="s">
        <v>97</v>
      </c>
      <c r="BB5" s="88" t="s">
        <v>96</v>
      </c>
      <c r="BC5" s="89"/>
      <c r="BD5" s="43" t="s">
        <v>97</v>
      </c>
      <c r="BE5" s="88" t="s">
        <v>96</v>
      </c>
      <c r="BF5" s="89"/>
      <c r="BG5" s="43" t="s">
        <v>97</v>
      </c>
      <c r="BH5" s="88" t="s">
        <v>96</v>
      </c>
      <c r="BI5" s="89"/>
      <c r="BJ5" s="43" t="s">
        <v>97</v>
      </c>
      <c r="BK5" s="88" t="s">
        <v>96</v>
      </c>
      <c r="BL5" s="89"/>
      <c r="BM5" s="43" t="s">
        <v>97</v>
      </c>
      <c r="BN5" s="88" t="s">
        <v>96</v>
      </c>
      <c r="BO5" s="89"/>
      <c r="BP5" s="43" t="s">
        <v>97</v>
      </c>
      <c r="BQ5" s="88" t="s">
        <v>96</v>
      </c>
      <c r="BR5" s="89"/>
      <c r="BS5" s="43" t="s">
        <v>97</v>
      </c>
      <c r="BT5" s="44" t="s">
        <v>96</v>
      </c>
      <c r="BU5" s="88" t="s">
        <v>96</v>
      </c>
      <c r="BV5" s="89"/>
      <c r="BW5" s="43" t="s">
        <v>97</v>
      </c>
    </row>
    <row r="6" spans="1:75" ht="36.6" customHeight="1" thickBot="1" x14ac:dyDescent="0.35">
      <c r="A6" s="111"/>
      <c r="B6" s="112"/>
      <c r="C6" s="45"/>
      <c r="D6" s="46" t="s">
        <v>98</v>
      </c>
      <c r="E6" s="47"/>
      <c r="F6" s="48"/>
      <c r="G6" s="46" t="s">
        <v>98</v>
      </c>
      <c r="H6" s="47"/>
      <c r="I6" s="45"/>
      <c r="J6" s="46" t="s">
        <v>98</v>
      </c>
      <c r="K6" s="47"/>
      <c r="L6" s="45"/>
      <c r="M6" s="46" t="s">
        <v>98</v>
      </c>
      <c r="N6" s="47"/>
      <c r="O6" s="45"/>
      <c r="P6" s="46" t="s">
        <v>98</v>
      </c>
      <c r="Q6" s="47"/>
      <c r="R6" s="45"/>
      <c r="S6" s="46" t="s">
        <v>98</v>
      </c>
      <c r="T6" s="47"/>
      <c r="U6" s="45"/>
      <c r="V6" s="46" t="s">
        <v>98</v>
      </c>
      <c r="W6" s="47"/>
      <c r="X6" s="45"/>
      <c r="Y6" s="46" t="s">
        <v>98</v>
      </c>
      <c r="Z6" s="47"/>
      <c r="AA6" s="45"/>
      <c r="AB6" s="46" t="s">
        <v>98</v>
      </c>
      <c r="AC6" s="47"/>
      <c r="AD6" s="45"/>
      <c r="AE6" s="46" t="s">
        <v>98</v>
      </c>
      <c r="AF6" s="47"/>
      <c r="AG6" s="45"/>
      <c r="AH6" s="46" t="s">
        <v>98</v>
      </c>
      <c r="AI6" s="47"/>
      <c r="AJ6" s="45"/>
      <c r="AK6" s="46" t="s">
        <v>98</v>
      </c>
      <c r="AL6" s="47"/>
      <c r="AM6" s="45"/>
      <c r="AN6" s="46" t="s">
        <v>98</v>
      </c>
      <c r="AO6" s="47"/>
      <c r="AP6" s="45"/>
      <c r="AQ6" s="46" t="s">
        <v>98</v>
      </c>
      <c r="AR6" s="47"/>
      <c r="AS6" s="45"/>
      <c r="AT6" s="46" t="s">
        <v>98</v>
      </c>
      <c r="AU6" s="47"/>
      <c r="AV6" s="45"/>
      <c r="AW6" s="46" t="s">
        <v>98</v>
      </c>
      <c r="AX6" s="47"/>
      <c r="AY6" s="45"/>
      <c r="AZ6" s="46" t="s">
        <v>98</v>
      </c>
      <c r="BA6" s="47"/>
      <c r="BB6" s="45"/>
      <c r="BC6" s="46" t="s">
        <v>98</v>
      </c>
      <c r="BD6" s="47"/>
      <c r="BE6" s="45"/>
      <c r="BF6" s="46" t="s">
        <v>98</v>
      </c>
      <c r="BG6" s="47"/>
      <c r="BH6" s="45"/>
      <c r="BI6" s="46" t="s">
        <v>98</v>
      </c>
      <c r="BJ6" s="47"/>
      <c r="BK6" s="45"/>
      <c r="BL6" s="46" t="s">
        <v>98</v>
      </c>
      <c r="BM6" s="47"/>
      <c r="BN6" s="45"/>
      <c r="BO6" s="46" t="s">
        <v>98</v>
      </c>
      <c r="BP6" s="47"/>
      <c r="BQ6" s="45"/>
      <c r="BR6" s="46" t="s">
        <v>98</v>
      </c>
      <c r="BS6" s="47"/>
      <c r="BT6" s="49"/>
      <c r="BU6" s="45"/>
      <c r="BV6" s="46" t="s">
        <v>98</v>
      </c>
      <c r="BW6" s="47"/>
    </row>
    <row r="7" spans="1:75" ht="15.6" thickTop="1" thickBot="1" x14ac:dyDescent="0.35">
      <c r="A7" s="50"/>
      <c r="B7" s="51" t="s">
        <v>99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" thickTop="1" x14ac:dyDescent="0.3">
      <c r="A8" s="19"/>
      <c r="B8" s="60" t="s">
        <v>100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3">
      <c r="A9" s="19">
        <v>101</v>
      </c>
      <c r="B9" s="68" t="s">
        <v>101</v>
      </c>
      <c r="C9" s="69">
        <v>211600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211600</v>
      </c>
      <c r="BV9" s="57">
        <f t="shared" si="0"/>
        <v>0</v>
      </c>
      <c r="BW9" s="59">
        <f t="shared" si="0"/>
        <v>0</v>
      </c>
    </row>
    <row r="10" spans="1:75" x14ac:dyDescent="0.3">
      <c r="A10" s="19">
        <v>102</v>
      </c>
      <c r="B10" s="68" t="s">
        <v>102</v>
      </c>
      <c r="C10" s="69">
        <v>15800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15800</v>
      </c>
      <c r="BV10" s="57">
        <f t="shared" si="0"/>
        <v>0</v>
      </c>
      <c r="BW10" s="59">
        <f t="shared" si="0"/>
        <v>0</v>
      </c>
    </row>
    <row r="11" spans="1:75" x14ac:dyDescent="0.3">
      <c r="A11" s="19">
        <v>103</v>
      </c>
      <c r="B11" s="68" t="s">
        <v>103</v>
      </c>
      <c r="C11" s="69">
        <v>115023.2</v>
      </c>
      <c r="D11" s="70"/>
      <c r="E11" s="71"/>
      <c r="F11" s="69"/>
      <c r="G11" s="70"/>
      <c r="H11" s="71"/>
      <c r="I11" s="72"/>
      <c r="J11" s="70"/>
      <c r="K11" s="73"/>
      <c r="L11" s="74">
        <v>10802</v>
      </c>
      <c r="M11" s="70"/>
      <c r="N11" s="71"/>
      <c r="O11" s="74"/>
      <c r="P11" s="70"/>
      <c r="Q11" s="71"/>
      <c r="R11" s="74">
        <v>2034</v>
      </c>
      <c r="S11" s="70"/>
      <c r="T11" s="71"/>
      <c r="U11" s="74"/>
      <c r="V11" s="70"/>
      <c r="W11" s="71"/>
      <c r="X11" s="74"/>
      <c r="Y11" s="70"/>
      <c r="Z11" s="71"/>
      <c r="AA11" s="74">
        <v>132070</v>
      </c>
      <c r="AB11" s="70"/>
      <c r="AC11" s="71"/>
      <c r="AD11" s="74">
        <v>57714</v>
      </c>
      <c r="AE11" s="70"/>
      <c r="AF11" s="71"/>
      <c r="AG11" s="74"/>
      <c r="AH11" s="70"/>
      <c r="AI11" s="71"/>
      <c r="AJ11" s="74">
        <v>9641.1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1017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334101.3</v>
      </c>
      <c r="BV11" s="57">
        <f t="shared" si="0"/>
        <v>0</v>
      </c>
      <c r="BW11" s="59">
        <f t="shared" si="0"/>
        <v>0</v>
      </c>
    </row>
    <row r="12" spans="1:75" x14ac:dyDescent="0.3">
      <c r="A12" s="19">
        <v>104</v>
      </c>
      <c r="B12" s="68" t="s">
        <v>18</v>
      </c>
      <c r="C12" s="69">
        <v>11600</v>
      </c>
      <c r="D12" s="70"/>
      <c r="E12" s="71"/>
      <c r="F12" s="69"/>
      <c r="G12" s="70"/>
      <c r="H12" s="71"/>
      <c r="I12" s="72">
        <v>13400</v>
      </c>
      <c r="J12" s="70"/>
      <c r="K12" s="73"/>
      <c r="L12" s="74">
        <v>13000</v>
      </c>
      <c r="M12" s="70"/>
      <c r="N12" s="71"/>
      <c r="O12" s="74">
        <v>4900</v>
      </c>
      <c r="P12" s="70"/>
      <c r="Q12" s="71"/>
      <c r="R12" s="74">
        <v>100</v>
      </c>
      <c r="S12" s="70"/>
      <c r="T12" s="71"/>
      <c r="U12" s="74"/>
      <c r="V12" s="70"/>
      <c r="W12" s="71"/>
      <c r="X12" s="74"/>
      <c r="Y12" s="70"/>
      <c r="Z12" s="71"/>
      <c r="AA12" s="74">
        <v>7100</v>
      </c>
      <c r="AB12" s="70"/>
      <c r="AC12" s="71"/>
      <c r="AD12" s="74">
        <v>3000</v>
      </c>
      <c r="AE12" s="70"/>
      <c r="AF12" s="71"/>
      <c r="AG12" s="74">
        <v>500</v>
      </c>
      <c r="AH12" s="70"/>
      <c r="AI12" s="71"/>
      <c r="AJ12" s="74">
        <v>41200</v>
      </c>
      <c r="AK12" s="70"/>
      <c r="AL12" s="71"/>
      <c r="AM12" s="74"/>
      <c r="AN12" s="70"/>
      <c r="AO12" s="71"/>
      <c r="AP12" s="74">
        <v>2600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97400</v>
      </c>
      <c r="BV12" s="57">
        <f t="shared" si="0"/>
        <v>0</v>
      </c>
      <c r="BW12" s="59">
        <f t="shared" si="0"/>
        <v>0</v>
      </c>
    </row>
    <row r="13" spans="1:75" x14ac:dyDescent="0.3">
      <c r="A13" s="19">
        <v>105</v>
      </c>
      <c r="B13" s="68" t="s">
        <v>104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3">
      <c r="A14" s="19">
        <v>106</v>
      </c>
      <c r="B14" s="68" t="s">
        <v>105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3">
      <c r="A15" s="19">
        <v>107</v>
      </c>
      <c r="B15" s="68" t="s">
        <v>106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6600</v>
      </c>
      <c r="P15" s="70"/>
      <c r="Q15" s="73"/>
      <c r="R15" s="74">
        <v>50</v>
      </c>
      <c r="S15" s="70"/>
      <c r="T15" s="71"/>
      <c r="U15" s="74"/>
      <c r="V15" s="70"/>
      <c r="W15" s="71"/>
      <c r="X15" s="72"/>
      <c r="Y15" s="70"/>
      <c r="Z15" s="73"/>
      <c r="AA15" s="74">
        <v>9700</v>
      </c>
      <c r="AB15" s="70"/>
      <c r="AC15" s="71"/>
      <c r="AD15" s="72">
        <v>1450</v>
      </c>
      <c r="AE15" s="70"/>
      <c r="AF15" s="73"/>
      <c r="AG15" s="72"/>
      <c r="AH15" s="70"/>
      <c r="AI15" s="73"/>
      <c r="AJ15" s="72">
        <v>250</v>
      </c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18050</v>
      </c>
      <c r="BV15" s="57">
        <f t="shared" si="0"/>
        <v>0</v>
      </c>
      <c r="BW15" s="59">
        <f t="shared" si="0"/>
        <v>0</v>
      </c>
    </row>
    <row r="16" spans="1:75" x14ac:dyDescent="0.3">
      <c r="A16" s="19">
        <v>108</v>
      </c>
      <c r="B16" s="68" t="s">
        <v>107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3">
      <c r="A17" s="19">
        <v>109</v>
      </c>
      <c r="B17" s="68" t="s">
        <v>108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1000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1000</v>
      </c>
      <c r="BV17" s="57">
        <f t="shared" si="0"/>
        <v>0</v>
      </c>
      <c r="BW17" s="59">
        <f t="shared" si="0"/>
        <v>0</v>
      </c>
    </row>
    <row r="18" spans="1:75" x14ac:dyDescent="0.3">
      <c r="A18" s="19">
        <v>110</v>
      </c>
      <c r="B18" s="68" t="s">
        <v>109</v>
      </c>
      <c r="C18" s="69">
        <v>14644.8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20700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35344.800000000003</v>
      </c>
      <c r="BV18" s="57">
        <f t="shared" si="0"/>
        <v>0</v>
      </c>
      <c r="BW18" s="59">
        <f t="shared" si="0"/>
        <v>0</v>
      </c>
    </row>
    <row r="19" spans="1:75" x14ac:dyDescent="0.3">
      <c r="A19" s="77">
        <v>100</v>
      </c>
      <c r="B19" s="78" t="s">
        <v>110</v>
      </c>
      <c r="C19" s="76">
        <f t="shared" ref="C19:BS19" si="1">C9+C10+C11+C12+C13+C14+C15+C16+C17+C18</f>
        <v>368668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13400</v>
      </c>
      <c r="J19" s="58">
        <f t="shared" si="1"/>
        <v>0</v>
      </c>
      <c r="K19" s="57">
        <f t="shared" si="1"/>
        <v>0</v>
      </c>
      <c r="L19" s="79">
        <f t="shared" si="1"/>
        <v>23802</v>
      </c>
      <c r="M19" s="58">
        <f t="shared" si="1"/>
        <v>0</v>
      </c>
      <c r="N19" s="57">
        <f t="shared" si="1"/>
        <v>0</v>
      </c>
      <c r="O19" s="79">
        <f t="shared" si="1"/>
        <v>11500</v>
      </c>
      <c r="P19" s="58">
        <f t="shared" si="1"/>
        <v>0</v>
      </c>
      <c r="Q19" s="57">
        <f t="shared" si="1"/>
        <v>0</v>
      </c>
      <c r="R19" s="79">
        <f t="shared" si="1"/>
        <v>2184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149870</v>
      </c>
      <c r="AB19" s="58">
        <f t="shared" si="1"/>
        <v>0</v>
      </c>
      <c r="AC19" s="57">
        <f t="shared" si="1"/>
        <v>0</v>
      </c>
      <c r="AD19" s="79">
        <f t="shared" si="1"/>
        <v>62164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51091.1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2600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1017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20700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713296.10000000009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3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3">
      <c r="A21" s="19"/>
      <c r="B21" s="78" t="s">
        <v>111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3">
      <c r="A22" s="19">
        <v>201</v>
      </c>
      <c r="B22" s="68" t="s">
        <v>112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3">
      <c r="A23" s="19">
        <v>202</v>
      </c>
      <c r="B23" s="68" t="s">
        <v>113</v>
      </c>
      <c r="C23" s="69">
        <v>12000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/>
      <c r="AA23" s="72">
        <v>6000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20000</v>
      </c>
      <c r="BV23" s="57">
        <f t="shared" si="2"/>
        <v>0</v>
      </c>
      <c r="BW23" s="59">
        <f t="shared" si="2"/>
        <v>0</v>
      </c>
    </row>
    <row r="24" spans="1:75" x14ac:dyDescent="0.3">
      <c r="A24" s="19">
        <v>203</v>
      </c>
      <c r="B24" s="68" t="s">
        <v>114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3">
      <c r="A25" s="19">
        <v>204</v>
      </c>
      <c r="B25" s="68" t="s">
        <v>115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116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117</v>
      </c>
      <c r="C27" s="76">
        <f t="shared" ref="C27:BN27" si="3">C22+C23+C24+C25+C26</f>
        <v>12000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0</v>
      </c>
      <c r="AA27" s="79">
        <f t="shared" si="3"/>
        <v>6000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20000</v>
      </c>
      <c r="BV27" s="57">
        <f>BV22+BV23+BV24+BV25+BV26</f>
        <v>0</v>
      </c>
      <c r="BW27" s="80">
        <f>BW22+BW23+BW24+BW25+BW26</f>
        <v>0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118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119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120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121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122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123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124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125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126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127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29400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29400</v>
      </c>
      <c r="BV39" s="57">
        <f t="shared" si="6"/>
        <v>0</v>
      </c>
      <c r="BW39" s="59">
        <f t="shared" si="6"/>
        <v>0</v>
      </c>
    </row>
    <row r="40" spans="1:75" x14ac:dyDescent="0.3">
      <c r="A40" s="19">
        <v>404</v>
      </c>
      <c r="B40" s="68" t="s">
        <v>128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129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29400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29400</v>
      </c>
      <c r="BV41" s="57">
        <f>BV37+BV38+BV39+BV40</f>
        <v>0</v>
      </c>
      <c r="BW41" s="80">
        <f>BW37+BW38+BW39+BW40</f>
        <v>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130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131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132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133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134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3">
      <c r="A49" s="19">
        <v>702</v>
      </c>
      <c r="B49" s="68" t="s">
        <v>135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165000</v>
      </c>
      <c r="BR49" s="70"/>
      <c r="BS49" s="73"/>
      <c r="BT49" s="75"/>
      <c r="BU49" s="76">
        <f t="shared" si="9"/>
        <v>165000</v>
      </c>
      <c r="BV49" s="57">
        <f t="shared" si="9"/>
        <v>0</v>
      </c>
      <c r="BW49" s="59">
        <f t="shared" si="9"/>
        <v>0</v>
      </c>
    </row>
    <row r="50" spans="1:75" x14ac:dyDescent="0.3">
      <c r="A50" s="77">
        <v>700</v>
      </c>
      <c r="B50" s="78" t="s">
        <v>136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373000</v>
      </c>
      <c r="BR50" s="58">
        <f>BR48+BR49</f>
        <v>0</v>
      </c>
      <c r="BS50" s="57">
        <f>BS48+BS49</f>
        <v>0</v>
      </c>
      <c r="BT50" s="76"/>
      <c r="BU50" s="76">
        <f>BU48+BU49</f>
        <v>373000</v>
      </c>
      <c r="BV50" s="57">
        <f>BV48+BV49</f>
        <v>0</v>
      </c>
      <c r="BW50" s="80">
        <f>BW48+BW49</f>
        <v>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90" t="s">
        <v>137</v>
      </c>
      <c r="B52" s="91"/>
      <c r="C52" s="83">
        <f t="shared" ref="C52:BN52" si="11">C19+C27+C34+C41+C45+C50</f>
        <v>380668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13400</v>
      </c>
      <c r="J52" s="83">
        <f t="shared" si="11"/>
        <v>0</v>
      </c>
      <c r="K52" s="83">
        <f t="shared" si="11"/>
        <v>0</v>
      </c>
      <c r="L52" s="83">
        <f t="shared" si="11"/>
        <v>23802</v>
      </c>
      <c r="M52" s="83">
        <f t="shared" si="11"/>
        <v>0</v>
      </c>
      <c r="N52" s="83">
        <f t="shared" si="11"/>
        <v>0</v>
      </c>
      <c r="O52" s="83">
        <f t="shared" si="11"/>
        <v>11500</v>
      </c>
      <c r="P52" s="83">
        <f t="shared" si="11"/>
        <v>0</v>
      </c>
      <c r="Q52" s="83">
        <f t="shared" si="11"/>
        <v>0</v>
      </c>
      <c r="R52" s="83">
        <f t="shared" si="11"/>
        <v>2184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0</v>
      </c>
      <c r="AA52" s="83">
        <f t="shared" si="11"/>
        <v>155870</v>
      </c>
      <c r="AB52" s="83">
        <f t="shared" si="11"/>
        <v>0</v>
      </c>
      <c r="AC52" s="83">
        <f t="shared" si="11"/>
        <v>0</v>
      </c>
      <c r="AD52" s="83">
        <f t="shared" si="11"/>
        <v>62164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51091.1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2600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1017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20700</v>
      </c>
      <c r="BI52" s="83">
        <f t="shared" si="11"/>
        <v>0</v>
      </c>
      <c r="BJ52" s="83">
        <f t="shared" si="11"/>
        <v>0</v>
      </c>
      <c r="BK52" s="83">
        <f t="shared" si="11"/>
        <v>29400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373000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1135696.1000000001</v>
      </c>
      <c r="BV52" s="85">
        <f>BV19+BV27+BV34+BV41+BV45+BV50</f>
        <v>0</v>
      </c>
      <c r="BW52" s="85">
        <f>BW19+BW27+BW34+BW41+BW45+BW50</f>
        <v>0</v>
      </c>
    </row>
    <row r="53" spans="1:75" ht="15" thickTop="1" x14ac:dyDescent="0.3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BK4:BM4"/>
    <mergeCell ref="BN4:BP4"/>
    <mergeCell ref="BQ4:BS4"/>
    <mergeCell ref="C5:D5"/>
    <mergeCell ref="F5:G5"/>
    <mergeCell ref="I5:J5"/>
    <mergeCell ref="L5:M5"/>
    <mergeCell ref="O5:P5"/>
    <mergeCell ref="R5:S5"/>
    <mergeCell ref="U5:V5"/>
    <mergeCell ref="AS4:AU4"/>
    <mergeCell ref="AV4:AX4"/>
    <mergeCell ref="AY4:BA4"/>
    <mergeCell ref="BB4:BD4"/>
    <mergeCell ref="BE4:BG4"/>
    <mergeCell ref="BH4:BJ4"/>
    <mergeCell ref="AA4:AC4"/>
    <mergeCell ref="AD4:AF4"/>
    <mergeCell ref="AG4:AI4"/>
    <mergeCell ref="AJ4:AL4"/>
    <mergeCell ref="AM4:AO4"/>
    <mergeCell ref="AP4:AR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R3:T3"/>
    <mergeCell ref="U3:W3"/>
    <mergeCell ref="X3:Z3"/>
    <mergeCell ref="AA3:AC3"/>
    <mergeCell ref="AD3:AF3"/>
    <mergeCell ref="AG3:AI3"/>
    <mergeCell ref="A3:B6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3"/>
  <sheetViews>
    <sheetView workbookViewId="0">
      <selection activeCell="C12" sqref="C12"/>
    </sheetView>
  </sheetViews>
  <sheetFormatPr defaultRowHeight="14.4" x14ac:dyDescent="0.3"/>
  <cols>
    <col min="1" max="1" width="9.44140625" customWidth="1"/>
    <col min="2" max="2" width="51.33203125" customWidth="1"/>
    <col min="3" max="76" width="11.77734375" customWidth="1"/>
  </cols>
  <sheetData>
    <row r="1" spans="1:75" ht="30.6" customHeight="1" x14ac:dyDescent="0.3">
      <c r="A1" s="42" t="s">
        <v>138</v>
      </c>
    </row>
    <row r="2" spans="1:75" ht="22.8" customHeight="1" thickBot="1" x14ac:dyDescent="0.35">
      <c r="A2" s="42" t="s">
        <v>69</v>
      </c>
    </row>
    <row r="3" spans="1:75" ht="15" thickTop="1" x14ac:dyDescent="0.3">
      <c r="A3" s="107" t="s">
        <v>70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71</v>
      </c>
      <c r="BU3" s="98" t="s">
        <v>72</v>
      </c>
      <c r="BV3" s="99"/>
      <c r="BW3" s="100"/>
    </row>
    <row r="4" spans="1:75" ht="30.6" customHeight="1" x14ac:dyDescent="0.3">
      <c r="A4" s="109"/>
      <c r="B4" s="110"/>
      <c r="C4" s="92" t="s">
        <v>73</v>
      </c>
      <c r="D4" s="93"/>
      <c r="E4" s="94"/>
      <c r="F4" s="93" t="s">
        <v>74</v>
      </c>
      <c r="G4" s="93"/>
      <c r="H4" s="94"/>
      <c r="I4" s="92" t="s">
        <v>75</v>
      </c>
      <c r="J4" s="93"/>
      <c r="K4" s="94"/>
      <c r="L4" s="92" t="s">
        <v>76</v>
      </c>
      <c r="M4" s="93"/>
      <c r="N4" s="94"/>
      <c r="O4" s="92" t="s">
        <v>77</v>
      </c>
      <c r="P4" s="93"/>
      <c r="Q4" s="94"/>
      <c r="R4" s="92" t="s">
        <v>78</v>
      </c>
      <c r="S4" s="93"/>
      <c r="T4" s="94"/>
      <c r="U4" s="92" t="s">
        <v>79</v>
      </c>
      <c r="V4" s="93"/>
      <c r="W4" s="94"/>
      <c r="X4" s="92" t="s">
        <v>80</v>
      </c>
      <c r="Y4" s="93"/>
      <c r="Z4" s="94"/>
      <c r="AA4" s="92" t="s">
        <v>81</v>
      </c>
      <c r="AB4" s="93"/>
      <c r="AC4" s="94"/>
      <c r="AD4" s="92" t="s">
        <v>82</v>
      </c>
      <c r="AE4" s="93"/>
      <c r="AF4" s="94"/>
      <c r="AG4" s="92" t="s">
        <v>83</v>
      </c>
      <c r="AH4" s="93"/>
      <c r="AI4" s="94"/>
      <c r="AJ4" s="92" t="s">
        <v>84</v>
      </c>
      <c r="AK4" s="93"/>
      <c r="AL4" s="94"/>
      <c r="AM4" s="92" t="s">
        <v>85</v>
      </c>
      <c r="AN4" s="93"/>
      <c r="AO4" s="94"/>
      <c r="AP4" s="92" t="s">
        <v>86</v>
      </c>
      <c r="AQ4" s="93"/>
      <c r="AR4" s="94"/>
      <c r="AS4" s="92" t="s">
        <v>87</v>
      </c>
      <c r="AT4" s="93"/>
      <c r="AU4" s="94"/>
      <c r="AV4" s="92" t="s">
        <v>88</v>
      </c>
      <c r="AW4" s="93"/>
      <c r="AX4" s="94"/>
      <c r="AY4" s="92" t="s">
        <v>89</v>
      </c>
      <c r="AZ4" s="93"/>
      <c r="BA4" s="94"/>
      <c r="BB4" s="92" t="s">
        <v>90</v>
      </c>
      <c r="BC4" s="93"/>
      <c r="BD4" s="94"/>
      <c r="BE4" s="92" t="s">
        <v>91</v>
      </c>
      <c r="BF4" s="93"/>
      <c r="BG4" s="94"/>
      <c r="BH4" s="92" t="s">
        <v>92</v>
      </c>
      <c r="BI4" s="93"/>
      <c r="BJ4" s="94"/>
      <c r="BK4" s="92" t="s">
        <v>93</v>
      </c>
      <c r="BL4" s="93"/>
      <c r="BM4" s="94"/>
      <c r="BN4" s="92" t="s">
        <v>94</v>
      </c>
      <c r="BO4" s="93"/>
      <c r="BP4" s="94"/>
      <c r="BQ4" s="92" t="s">
        <v>95</v>
      </c>
      <c r="BR4" s="93"/>
      <c r="BS4" s="94"/>
      <c r="BT4" s="97"/>
      <c r="BU4" s="101"/>
      <c r="BV4" s="102"/>
      <c r="BW4" s="103"/>
    </row>
    <row r="5" spans="1:75" ht="21" customHeight="1" x14ac:dyDescent="0.3">
      <c r="A5" s="109"/>
      <c r="B5" s="110"/>
      <c r="C5" s="88" t="s">
        <v>96</v>
      </c>
      <c r="D5" s="89"/>
      <c r="E5" s="43" t="s">
        <v>97</v>
      </c>
      <c r="F5" s="95" t="s">
        <v>96</v>
      </c>
      <c r="G5" s="89"/>
      <c r="H5" s="43" t="s">
        <v>97</v>
      </c>
      <c r="I5" s="88" t="s">
        <v>96</v>
      </c>
      <c r="J5" s="89"/>
      <c r="K5" s="43" t="s">
        <v>97</v>
      </c>
      <c r="L5" s="88" t="s">
        <v>96</v>
      </c>
      <c r="M5" s="89"/>
      <c r="N5" s="43" t="s">
        <v>97</v>
      </c>
      <c r="O5" s="88" t="s">
        <v>96</v>
      </c>
      <c r="P5" s="89"/>
      <c r="Q5" s="43" t="s">
        <v>97</v>
      </c>
      <c r="R5" s="88" t="s">
        <v>96</v>
      </c>
      <c r="S5" s="89"/>
      <c r="T5" s="43" t="s">
        <v>97</v>
      </c>
      <c r="U5" s="88" t="s">
        <v>96</v>
      </c>
      <c r="V5" s="89"/>
      <c r="W5" s="43" t="s">
        <v>97</v>
      </c>
      <c r="X5" s="88" t="s">
        <v>96</v>
      </c>
      <c r="Y5" s="89"/>
      <c r="Z5" s="43" t="s">
        <v>97</v>
      </c>
      <c r="AA5" s="88" t="s">
        <v>96</v>
      </c>
      <c r="AB5" s="89"/>
      <c r="AC5" s="43" t="s">
        <v>97</v>
      </c>
      <c r="AD5" s="88" t="s">
        <v>96</v>
      </c>
      <c r="AE5" s="89"/>
      <c r="AF5" s="43" t="s">
        <v>97</v>
      </c>
      <c r="AG5" s="88" t="s">
        <v>96</v>
      </c>
      <c r="AH5" s="89"/>
      <c r="AI5" s="43" t="s">
        <v>97</v>
      </c>
      <c r="AJ5" s="88" t="s">
        <v>96</v>
      </c>
      <c r="AK5" s="89"/>
      <c r="AL5" s="43" t="s">
        <v>97</v>
      </c>
      <c r="AM5" s="88" t="s">
        <v>96</v>
      </c>
      <c r="AN5" s="89"/>
      <c r="AO5" s="43" t="s">
        <v>97</v>
      </c>
      <c r="AP5" s="88" t="s">
        <v>96</v>
      </c>
      <c r="AQ5" s="89"/>
      <c r="AR5" s="43" t="s">
        <v>97</v>
      </c>
      <c r="AS5" s="88" t="s">
        <v>96</v>
      </c>
      <c r="AT5" s="89"/>
      <c r="AU5" s="43" t="s">
        <v>97</v>
      </c>
      <c r="AV5" s="88" t="s">
        <v>96</v>
      </c>
      <c r="AW5" s="89"/>
      <c r="AX5" s="43" t="s">
        <v>97</v>
      </c>
      <c r="AY5" s="88" t="s">
        <v>96</v>
      </c>
      <c r="AZ5" s="89"/>
      <c r="BA5" s="43" t="s">
        <v>97</v>
      </c>
      <c r="BB5" s="88" t="s">
        <v>96</v>
      </c>
      <c r="BC5" s="89"/>
      <c r="BD5" s="43" t="s">
        <v>97</v>
      </c>
      <c r="BE5" s="88" t="s">
        <v>96</v>
      </c>
      <c r="BF5" s="89"/>
      <c r="BG5" s="43" t="s">
        <v>97</v>
      </c>
      <c r="BH5" s="88" t="s">
        <v>96</v>
      </c>
      <c r="BI5" s="89"/>
      <c r="BJ5" s="43" t="s">
        <v>97</v>
      </c>
      <c r="BK5" s="88" t="s">
        <v>96</v>
      </c>
      <c r="BL5" s="89"/>
      <c r="BM5" s="43" t="s">
        <v>97</v>
      </c>
      <c r="BN5" s="88" t="s">
        <v>96</v>
      </c>
      <c r="BO5" s="89"/>
      <c r="BP5" s="43" t="s">
        <v>97</v>
      </c>
      <c r="BQ5" s="88" t="s">
        <v>96</v>
      </c>
      <c r="BR5" s="89"/>
      <c r="BS5" s="43" t="s">
        <v>97</v>
      </c>
      <c r="BT5" s="44" t="s">
        <v>96</v>
      </c>
      <c r="BU5" s="88" t="s">
        <v>96</v>
      </c>
      <c r="BV5" s="89"/>
      <c r="BW5" s="43" t="s">
        <v>97</v>
      </c>
    </row>
    <row r="6" spans="1:75" ht="36.6" customHeight="1" thickBot="1" x14ac:dyDescent="0.35">
      <c r="A6" s="111"/>
      <c r="B6" s="112"/>
      <c r="C6" s="45"/>
      <c r="D6" s="46" t="s">
        <v>98</v>
      </c>
      <c r="E6" s="47"/>
      <c r="F6" s="48"/>
      <c r="G6" s="46" t="s">
        <v>98</v>
      </c>
      <c r="H6" s="47"/>
      <c r="I6" s="45"/>
      <c r="J6" s="46" t="s">
        <v>98</v>
      </c>
      <c r="K6" s="47"/>
      <c r="L6" s="45"/>
      <c r="M6" s="46" t="s">
        <v>98</v>
      </c>
      <c r="N6" s="47"/>
      <c r="O6" s="45"/>
      <c r="P6" s="46" t="s">
        <v>98</v>
      </c>
      <c r="Q6" s="47"/>
      <c r="R6" s="45"/>
      <c r="S6" s="46" t="s">
        <v>98</v>
      </c>
      <c r="T6" s="47"/>
      <c r="U6" s="45"/>
      <c r="V6" s="46" t="s">
        <v>98</v>
      </c>
      <c r="W6" s="47"/>
      <c r="X6" s="45"/>
      <c r="Y6" s="46" t="s">
        <v>98</v>
      </c>
      <c r="Z6" s="47"/>
      <c r="AA6" s="45"/>
      <c r="AB6" s="46" t="s">
        <v>98</v>
      </c>
      <c r="AC6" s="47"/>
      <c r="AD6" s="45"/>
      <c r="AE6" s="46" t="s">
        <v>98</v>
      </c>
      <c r="AF6" s="47"/>
      <c r="AG6" s="45"/>
      <c r="AH6" s="46" t="s">
        <v>98</v>
      </c>
      <c r="AI6" s="47"/>
      <c r="AJ6" s="45"/>
      <c r="AK6" s="46" t="s">
        <v>98</v>
      </c>
      <c r="AL6" s="47"/>
      <c r="AM6" s="45"/>
      <c r="AN6" s="46" t="s">
        <v>98</v>
      </c>
      <c r="AO6" s="47"/>
      <c r="AP6" s="45"/>
      <c r="AQ6" s="46" t="s">
        <v>98</v>
      </c>
      <c r="AR6" s="47"/>
      <c r="AS6" s="45"/>
      <c r="AT6" s="46" t="s">
        <v>98</v>
      </c>
      <c r="AU6" s="47"/>
      <c r="AV6" s="45"/>
      <c r="AW6" s="46" t="s">
        <v>98</v>
      </c>
      <c r="AX6" s="47"/>
      <c r="AY6" s="45"/>
      <c r="AZ6" s="46" t="s">
        <v>98</v>
      </c>
      <c r="BA6" s="47"/>
      <c r="BB6" s="45"/>
      <c r="BC6" s="46" t="s">
        <v>98</v>
      </c>
      <c r="BD6" s="47"/>
      <c r="BE6" s="45"/>
      <c r="BF6" s="46" t="s">
        <v>98</v>
      </c>
      <c r="BG6" s="47"/>
      <c r="BH6" s="45"/>
      <c r="BI6" s="46" t="s">
        <v>98</v>
      </c>
      <c r="BJ6" s="47"/>
      <c r="BK6" s="45"/>
      <c r="BL6" s="46" t="s">
        <v>98</v>
      </c>
      <c r="BM6" s="47"/>
      <c r="BN6" s="45"/>
      <c r="BO6" s="46" t="s">
        <v>98</v>
      </c>
      <c r="BP6" s="47"/>
      <c r="BQ6" s="45"/>
      <c r="BR6" s="46" t="s">
        <v>98</v>
      </c>
      <c r="BS6" s="47"/>
      <c r="BT6" s="49"/>
      <c r="BU6" s="45"/>
      <c r="BV6" s="46" t="s">
        <v>98</v>
      </c>
      <c r="BW6" s="47"/>
    </row>
    <row r="7" spans="1:75" ht="15.6" thickTop="1" thickBot="1" x14ac:dyDescent="0.35">
      <c r="A7" s="50"/>
      <c r="B7" s="51" t="s">
        <v>99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" thickTop="1" x14ac:dyDescent="0.3">
      <c r="A8" s="19"/>
      <c r="B8" s="60" t="s">
        <v>100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3">
      <c r="A9" s="19">
        <v>101</v>
      </c>
      <c r="B9" s="68" t="s">
        <v>101</v>
      </c>
      <c r="C9" s="69">
        <v>211600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211600</v>
      </c>
      <c r="BV9" s="57">
        <f t="shared" si="0"/>
        <v>0</v>
      </c>
      <c r="BW9" s="59">
        <f t="shared" si="0"/>
        <v>0</v>
      </c>
    </row>
    <row r="10" spans="1:75" x14ac:dyDescent="0.3">
      <c r="A10" s="19">
        <v>102</v>
      </c>
      <c r="B10" s="68" t="s">
        <v>102</v>
      </c>
      <c r="C10" s="69">
        <v>15800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15800</v>
      </c>
      <c r="BV10" s="57">
        <f t="shared" si="0"/>
        <v>0</v>
      </c>
      <c r="BW10" s="59">
        <f t="shared" si="0"/>
        <v>0</v>
      </c>
    </row>
    <row r="11" spans="1:75" x14ac:dyDescent="0.3">
      <c r="A11" s="19">
        <v>103</v>
      </c>
      <c r="B11" s="68" t="s">
        <v>103</v>
      </c>
      <c r="C11" s="69">
        <v>116572.3</v>
      </c>
      <c r="D11" s="70"/>
      <c r="E11" s="71"/>
      <c r="F11" s="69"/>
      <c r="G11" s="70"/>
      <c r="H11" s="71"/>
      <c r="I11" s="72"/>
      <c r="J11" s="70"/>
      <c r="K11" s="73"/>
      <c r="L11" s="74">
        <v>10905.74</v>
      </c>
      <c r="M11" s="70"/>
      <c r="N11" s="71"/>
      <c r="O11" s="74"/>
      <c r="P11" s="70"/>
      <c r="Q11" s="71"/>
      <c r="R11" s="74">
        <v>2068.58</v>
      </c>
      <c r="S11" s="70"/>
      <c r="T11" s="71"/>
      <c r="U11" s="74"/>
      <c r="V11" s="70"/>
      <c r="W11" s="71"/>
      <c r="X11" s="74"/>
      <c r="Y11" s="70"/>
      <c r="Z11" s="71"/>
      <c r="AA11" s="74">
        <v>132242.89000000001</v>
      </c>
      <c r="AB11" s="70"/>
      <c r="AC11" s="71"/>
      <c r="AD11" s="74">
        <v>58440.14</v>
      </c>
      <c r="AE11" s="70"/>
      <c r="AF11" s="71"/>
      <c r="AG11" s="74"/>
      <c r="AH11" s="70"/>
      <c r="AI11" s="71"/>
      <c r="AJ11" s="74">
        <v>9784.6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1034.29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336848.54</v>
      </c>
      <c r="BV11" s="57">
        <f t="shared" si="0"/>
        <v>0</v>
      </c>
      <c r="BW11" s="59">
        <f t="shared" si="0"/>
        <v>0</v>
      </c>
    </row>
    <row r="12" spans="1:75" x14ac:dyDescent="0.3">
      <c r="A12" s="19">
        <v>104</v>
      </c>
      <c r="B12" s="68" t="s">
        <v>18</v>
      </c>
      <c r="C12" s="69">
        <v>11600</v>
      </c>
      <c r="D12" s="70"/>
      <c r="E12" s="71"/>
      <c r="F12" s="69"/>
      <c r="G12" s="70"/>
      <c r="H12" s="71"/>
      <c r="I12" s="72">
        <v>13400</v>
      </c>
      <c r="J12" s="70"/>
      <c r="K12" s="73"/>
      <c r="L12" s="74">
        <v>13000</v>
      </c>
      <c r="M12" s="70"/>
      <c r="N12" s="71"/>
      <c r="O12" s="74">
        <v>4900</v>
      </c>
      <c r="P12" s="70"/>
      <c r="Q12" s="71"/>
      <c r="R12" s="74">
        <v>100</v>
      </c>
      <c r="S12" s="70"/>
      <c r="T12" s="71"/>
      <c r="U12" s="74"/>
      <c r="V12" s="70"/>
      <c r="W12" s="71"/>
      <c r="X12" s="74"/>
      <c r="Y12" s="70"/>
      <c r="Z12" s="71"/>
      <c r="AA12" s="74">
        <v>7100</v>
      </c>
      <c r="AB12" s="70"/>
      <c r="AC12" s="71"/>
      <c r="AD12" s="74">
        <v>3000</v>
      </c>
      <c r="AE12" s="70"/>
      <c r="AF12" s="71"/>
      <c r="AG12" s="74">
        <v>500</v>
      </c>
      <c r="AH12" s="70"/>
      <c r="AI12" s="71"/>
      <c r="AJ12" s="74">
        <v>41200</v>
      </c>
      <c r="AK12" s="70"/>
      <c r="AL12" s="71"/>
      <c r="AM12" s="74"/>
      <c r="AN12" s="70"/>
      <c r="AO12" s="71"/>
      <c r="AP12" s="74">
        <v>2600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97400</v>
      </c>
      <c r="BV12" s="57">
        <f t="shared" si="0"/>
        <v>0</v>
      </c>
      <c r="BW12" s="59">
        <f t="shared" si="0"/>
        <v>0</v>
      </c>
    </row>
    <row r="13" spans="1:75" x14ac:dyDescent="0.3">
      <c r="A13" s="19">
        <v>105</v>
      </c>
      <c r="B13" s="68" t="s">
        <v>104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3">
      <c r="A14" s="19">
        <v>106</v>
      </c>
      <c r="B14" s="68" t="s">
        <v>105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3">
      <c r="A15" s="19">
        <v>107</v>
      </c>
      <c r="B15" s="68" t="s">
        <v>106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6000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9100</v>
      </c>
      <c r="AB15" s="70"/>
      <c r="AC15" s="71"/>
      <c r="AD15" s="72">
        <v>1300</v>
      </c>
      <c r="AE15" s="70"/>
      <c r="AF15" s="73"/>
      <c r="AG15" s="72"/>
      <c r="AH15" s="70"/>
      <c r="AI15" s="73"/>
      <c r="AJ15" s="72">
        <v>200</v>
      </c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16600</v>
      </c>
      <c r="BV15" s="57">
        <f t="shared" si="0"/>
        <v>0</v>
      </c>
      <c r="BW15" s="59">
        <f t="shared" si="0"/>
        <v>0</v>
      </c>
    </row>
    <row r="16" spans="1:75" x14ac:dyDescent="0.3">
      <c r="A16" s="19">
        <v>108</v>
      </c>
      <c r="B16" s="68" t="s">
        <v>107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3">
      <c r="A17" s="19">
        <v>109</v>
      </c>
      <c r="B17" s="68" t="s">
        <v>108</v>
      </c>
      <c r="C17" s="69"/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1000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1000</v>
      </c>
      <c r="BV17" s="57">
        <f t="shared" si="0"/>
        <v>0</v>
      </c>
      <c r="BW17" s="59">
        <f t="shared" si="0"/>
        <v>0</v>
      </c>
    </row>
    <row r="18" spans="1:75" x14ac:dyDescent="0.3">
      <c r="A18" s="19">
        <v>110</v>
      </c>
      <c r="B18" s="68" t="s">
        <v>109</v>
      </c>
      <c r="C18" s="69">
        <v>14893.76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20700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35593.760000000002</v>
      </c>
      <c r="BV18" s="57">
        <f t="shared" si="0"/>
        <v>0</v>
      </c>
      <c r="BW18" s="59">
        <f t="shared" si="0"/>
        <v>0</v>
      </c>
    </row>
    <row r="19" spans="1:75" x14ac:dyDescent="0.3">
      <c r="A19" s="77">
        <v>100</v>
      </c>
      <c r="B19" s="78" t="s">
        <v>110</v>
      </c>
      <c r="C19" s="76">
        <f t="shared" ref="C19:BS19" si="1">C9+C10+C11+C12+C13+C14+C15+C16+C17+C18</f>
        <v>370466.06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13400</v>
      </c>
      <c r="J19" s="58">
        <f t="shared" si="1"/>
        <v>0</v>
      </c>
      <c r="K19" s="57">
        <f t="shared" si="1"/>
        <v>0</v>
      </c>
      <c r="L19" s="79">
        <f t="shared" si="1"/>
        <v>23905.739999999998</v>
      </c>
      <c r="M19" s="58">
        <f t="shared" si="1"/>
        <v>0</v>
      </c>
      <c r="N19" s="57">
        <f t="shared" si="1"/>
        <v>0</v>
      </c>
      <c r="O19" s="79">
        <f t="shared" si="1"/>
        <v>10900</v>
      </c>
      <c r="P19" s="58">
        <f t="shared" si="1"/>
        <v>0</v>
      </c>
      <c r="Q19" s="57">
        <f t="shared" si="1"/>
        <v>0</v>
      </c>
      <c r="R19" s="79">
        <f t="shared" si="1"/>
        <v>2168.58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149442.89000000001</v>
      </c>
      <c r="AB19" s="58">
        <f t="shared" si="1"/>
        <v>0</v>
      </c>
      <c r="AC19" s="57">
        <f t="shared" si="1"/>
        <v>0</v>
      </c>
      <c r="AD19" s="79">
        <f t="shared" si="1"/>
        <v>62740.14</v>
      </c>
      <c r="AE19" s="58">
        <f t="shared" si="1"/>
        <v>0</v>
      </c>
      <c r="AF19" s="57">
        <f t="shared" si="1"/>
        <v>0</v>
      </c>
      <c r="AG19" s="79">
        <f t="shared" si="1"/>
        <v>500</v>
      </c>
      <c r="AH19" s="58">
        <f t="shared" si="1"/>
        <v>0</v>
      </c>
      <c r="AI19" s="57">
        <f t="shared" si="1"/>
        <v>0</v>
      </c>
      <c r="AJ19" s="79">
        <f t="shared" si="1"/>
        <v>51184.6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2600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1034.29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20700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714842.3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3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3">
      <c r="A21" s="19"/>
      <c r="B21" s="78" t="s">
        <v>111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3">
      <c r="A22" s="19">
        <v>201</v>
      </c>
      <c r="B22" s="68" t="s">
        <v>112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3">
      <c r="A23" s="19">
        <v>202</v>
      </c>
      <c r="B23" s="68" t="s">
        <v>113</v>
      </c>
      <c r="C23" s="69">
        <v>12000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>
        <v>2000</v>
      </c>
      <c r="Y23" s="70"/>
      <c r="Z23" s="73"/>
      <c r="AA23" s="72">
        <v>6000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20000</v>
      </c>
      <c r="BV23" s="57">
        <f t="shared" si="2"/>
        <v>0</v>
      </c>
      <c r="BW23" s="59">
        <f t="shared" si="2"/>
        <v>0</v>
      </c>
    </row>
    <row r="24" spans="1:75" x14ac:dyDescent="0.3">
      <c r="A24" s="19">
        <v>203</v>
      </c>
      <c r="B24" s="68" t="s">
        <v>114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3">
      <c r="A25" s="19">
        <v>204</v>
      </c>
      <c r="B25" s="68" t="s">
        <v>115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3">
      <c r="A26" s="19">
        <v>205</v>
      </c>
      <c r="B26" s="68" t="s">
        <v>116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3">
      <c r="A27" s="77">
        <v>200</v>
      </c>
      <c r="B27" s="78" t="s">
        <v>117</v>
      </c>
      <c r="C27" s="76">
        <f t="shared" ref="C27:BN27" si="3">C22+C23+C24+C25+C26</f>
        <v>12000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2000</v>
      </c>
      <c r="Y27" s="58">
        <f t="shared" si="3"/>
        <v>0</v>
      </c>
      <c r="Z27" s="57">
        <f t="shared" si="3"/>
        <v>0</v>
      </c>
      <c r="AA27" s="79">
        <f t="shared" si="3"/>
        <v>6000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20000</v>
      </c>
      <c r="BV27" s="57">
        <f>BV22+BV23+BV24+BV25+BV26</f>
        <v>0</v>
      </c>
      <c r="BW27" s="80">
        <f>BW22+BW23+BW24+BW25+BW26</f>
        <v>0</v>
      </c>
    </row>
    <row r="28" spans="1:75" x14ac:dyDescent="0.3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3">
      <c r="A29" s="19"/>
      <c r="B29" s="78" t="s">
        <v>118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3">
      <c r="A30" s="19">
        <v>301</v>
      </c>
      <c r="B30" s="68" t="s">
        <v>119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3">
      <c r="A31" s="19">
        <v>302</v>
      </c>
      <c r="B31" s="68" t="s">
        <v>120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3">
      <c r="A32" s="19">
        <v>303</v>
      </c>
      <c r="B32" s="68" t="s">
        <v>121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3">
      <c r="A33" s="19">
        <v>304</v>
      </c>
      <c r="B33" s="68" t="s">
        <v>122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3">
      <c r="A34" s="77">
        <v>300</v>
      </c>
      <c r="B34" s="78" t="s">
        <v>123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3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3">
      <c r="A36" s="19"/>
      <c r="B36" s="78" t="s">
        <v>124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3">
      <c r="A37" s="19">
        <v>401</v>
      </c>
      <c r="B37" s="68" t="s">
        <v>125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3">
      <c r="A38" s="19">
        <v>402</v>
      </c>
      <c r="B38" s="68" t="s">
        <v>126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3">
      <c r="A39" s="19">
        <v>403</v>
      </c>
      <c r="B39" s="68" t="s">
        <v>127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27500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27500</v>
      </c>
      <c r="BV39" s="57">
        <f t="shared" si="6"/>
        <v>0</v>
      </c>
      <c r="BW39" s="59">
        <f t="shared" si="6"/>
        <v>0</v>
      </c>
    </row>
    <row r="40" spans="1:75" x14ac:dyDescent="0.3">
      <c r="A40" s="19">
        <v>404</v>
      </c>
      <c r="B40" s="68" t="s">
        <v>128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3">
      <c r="A41" s="77">
        <v>400</v>
      </c>
      <c r="B41" s="78" t="s">
        <v>129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27500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27500</v>
      </c>
      <c r="BV41" s="57">
        <f>BV37+BV38+BV39+BV40</f>
        <v>0</v>
      </c>
      <c r="BW41" s="80">
        <f>BW37+BW38+BW39+BW40</f>
        <v>0</v>
      </c>
    </row>
    <row r="42" spans="1:75" x14ac:dyDescent="0.3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3">
      <c r="A43" s="19"/>
      <c r="B43" s="78" t="s">
        <v>130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3">
      <c r="A44" s="19">
        <v>501</v>
      </c>
      <c r="B44" s="68" t="s">
        <v>131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3">
      <c r="A45" s="77">
        <v>500</v>
      </c>
      <c r="B45" s="78" t="s">
        <v>132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3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3">
      <c r="A47" s="19"/>
      <c r="B47" s="78" t="s">
        <v>133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3">
      <c r="A48" s="19">
        <v>701</v>
      </c>
      <c r="B48" s="68" t="s">
        <v>134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208000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208000</v>
      </c>
      <c r="BV48" s="57">
        <f t="shared" si="9"/>
        <v>0</v>
      </c>
      <c r="BW48" s="59">
        <f t="shared" si="9"/>
        <v>0</v>
      </c>
    </row>
    <row r="49" spans="1:75" x14ac:dyDescent="0.3">
      <c r="A49" s="19">
        <v>702</v>
      </c>
      <c r="B49" s="68" t="s">
        <v>135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165000</v>
      </c>
      <c r="BR49" s="70"/>
      <c r="BS49" s="73"/>
      <c r="BT49" s="75"/>
      <c r="BU49" s="76">
        <f t="shared" si="9"/>
        <v>165000</v>
      </c>
      <c r="BV49" s="57">
        <f t="shared" si="9"/>
        <v>0</v>
      </c>
      <c r="BW49" s="59">
        <f t="shared" si="9"/>
        <v>0</v>
      </c>
    </row>
    <row r="50" spans="1:75" x14ac:dyDescent="0.3">
      <c r="A50" s="77">
        <v>700</v>
      </c>
      <c r="B50" s="78" t="s">
        <v>136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373000</v>
      </c>
      <c r="BR50" s="58">
        <f>BR48+BR49</f>
        <v>0</v>
      </c>
      <c r="BS50" s="57">
        <f>BS48+BS49</f>
        <v>0</v>
      </c>
      <c r="BT50" s="76"/>
      <c r="BU50" s="76">
        <f>BU48+BU49</f>
        <v>373000</v>
      </c>
      <c r="BV50" s="57">
        <f>BV48+BV49</f>
        <v>0</v>
      </c>
      <c r="BW50" s="80">
        <f>BW48+BW49</f>
        <v>0</v>
      </c>
    </row>
    <row r="51" spans="1:75" x14ac:dyDescent="0.3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" thickBot="1" x14ac:dyDescent="0.35">
      <c r="A52" s="90" t="s">
        <v>137</v>
      </c>
      <c r="B52" s="91"/>
      <c r="C52" s="83">
        <f t="shared" ref="C52:BN52" si="11">C19+C27+C34+C41+C45+C50</f>
        <v>382466.06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13400</v>
      </c>
      <c r="J52" s="83">
        <f t="shared" si="11"/>
        <v>0</v>
      </c>
      <c r="K52" s="83">
        <f t="shared" si="11"/>
        <v>0</v>
      </c>
      <c r="L52" s="83">
        <f t="shared" si="11"/>
        <v>23905.739999999998</v>
      </c>
      <c r="M52" s="83">
        <f t="shared" si="11"/>
        <v>0</v>
      </c>
      <c r="N52" s="83">
        <f t="shared" si="11"/>
        <v>0</v>
      </c>
      <c r="O52" s="83">
        <f t="shared" si="11"/>
        <v>10900</v>
      </c>
      <c r="P52" s="83">
        <f t="shared" si="11"/>
        <v>0</v>
      </c>
      <c r="Q52" s="83">
        <f t="shared" si="11"/>
        <v>0</v>
      </c>
      <c r="R52" s="83">
        <f t="shared" si="11"/>
        <v>2168.58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2000</v>
      </c>
      <c r="Y52" s="83">
        <f t="shared" si="11"/>
        <v>0</v>
      </c>
      <c r="Z52" s="83">
        <f t="shared" si="11"/>
        <v>0</v>
      </c>
      <c r="AA52" s="83">
        <f t="shared" si="11"/>
        <v>155442.89000000001</v>
      </c>
      <c r="AB52" s="83">
        <f t="shared" si="11"/>
        <v>0</v>
      </c>
      <c r="AC52" s="83">
        <f t="shared" si="11"/>
        <v>0</v>
      </c>
      <c r="AD52" s="83">
        <f t="shared" si="11"/>
        <v>62740.14</v>
      </c>
      <c r="AE52" s="83">
        <f t="shared" si="11"/>
        <v>0</v>
      </c>
      <c r="AF52" s="83">
        <f t="shared" si="11"/>
        <v>0</v>
      </c>
      <c r="AG52" s="83">
        <f t="shared" si="11"/>
        <v>500</v>
      </c>
      <c r="AH52" s="83">
        <f t="shared" si="11"/>
        <v>0</v>
      </c>
      <c r="AI52" s="83">
        <f t="shared" si="11"/>
        <v>0</v>
      </c>
      <c r="AJ52" s="83">
        <f t="shared" si="11"/>
        <v>51184.6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2600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1034.29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20700</v>
      </c>
      <c r="BI52" s="83">
        <f t="shared" si="11"/>
        <v>0</v>
      </c>
      <c r="BJ52" s="83">
        <f t="shared" si="11"/>
        <v>0</v>
      </c>
      <c r="BK52" s="83">
        <f t="shared" si="11"/>
        <v>27500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373000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1135342.3</v>
      </c>
      <c r="BV52" s="85">
        <f>BV19+BV27+BV34+BV41+BV45+BV50</f>
        <v>0</v>
      </c>
      <c r="BW52" s="85">
        <f>BW19+BW27+BW34+BW41+BW45+BW50</f>
        <v>0</v>
      </c>
    </row>
    <row r="53" spans="1:75" ht="15" thickTop="1" x14ac:dyDescent="0.3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BB5:BC5"/>
    <mergeCell ref="BE5:BF5"/>
    <mergeCell ref="X5:Y5"/>
    <mergeCell ref="AA5:AB5"/>
    <mergeCell ref="AD5:AE5"/>
    <mergeCell ref="AG5:AH5"/>
    <mergeCell ref="AJ5:AK5"/>
    <mergeCell ref="AM5:AN5"/>
    <mergeCell ref="BK4:BM4"/>
    <mergeCell ref="BN4:BP4"/>
    <mergeCell ref="BQ4:BS4"/>
    <mergeCell ref="C5:D5"/>
    <mergeCell ref="F5:G5"/>
    <mergeCell ref="I5:J5"/>
    <mergeCell ref="L5:M5"/>
    <mergeCell ref="O5:P5"/>
    <mergeCell ref="R5:S5"/>
    <mergeCell ref="U5:V5"/>
    <mergeCell ref="AS4:AU4"/>
    <mergeCell ref="AV4:AX4"/>
    <mergeCell ref="AY4:BA4"/>
    <mergeCell ref="BB4:BD4"/>
    <mergeCell ref="BE4:BG4"/>
    <mergeCell ref="BH4:BJ4"/>
    <mergeCell ref="AA4:AC4"/>
    <mergeCell ref="AD4:AF4"/>
    <mergeCell ref="AG4:AI4"/>
    <mergeCell ref="AJ4:AL4"/>
    <mergeCell ref="AM4:AO4"/>
    <mergeCell ref="AP4:AR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R3:T3"/>
    <mergeCell ref="U3:W3"/>
    <mergeCell ref="X3:Z3"/>
    <mergeCell ref="AA3:AC3"/>
    <mergeCell ref="AD3:AF3"/>
    <mergeCell ref="AG3:AI3"/>
    <mergeCell ref="A3:B6"/>
    <mergeCell ref="C3:E3"/>
    <mergeCell ref="F3:H3"/>
    <mergeCell ref="I3:K3"/>
    <mergeCell ref="L3:N3"/>
    <mergeCell ref="O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ENTRATE2018</vt:lpstr>
      <vt:lpstr>ENTRATE2019</vt:lpstr>
      <vt:lpstr>ENTRATE2020</vt:lpstr>
      <vt:lpstr>SPESE2018</vt:lpstr>
      <vt:lpstr>SPESE2019</vt:lpstr>
      <vt:lpstr>SPESE2020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2018-01-05T11:05:45Z</cp:lastPrinted>
  <dcterms:created xsi:type="dcterms:W3CDTF">2018-01-05T08:41:34Z</dcterms:created>
  <dcterms:modified xsi:type="dcterms:W3CDTF">2018-01-05T11:37:14Z</dcterms:modified>
</cp:coreProperties>
</file>