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BILANCIO allegati\2023\"/>
    </mc:Choice>
  </mc:AlternateContent>
  <xr:revisionPtr revIDLastSave="0" documentId="13_ncr:1_{31D1B5A1-8A0C-418E-81C5-02DA0E7579AF}" xr6:coauthVersionLast="47" xr6:coauthVersionMax="47" xr10:uidLastSave="{00000000-0000-0000-0000-000000000000}"/>
  <bookViews>
    <workbookView xWindow="0" yWindow="180" windowWidth="28800" windowHeight="15420" xr2:uid="{00000000-000D-0000-FFFF-FFFF00000000}"/>
  </bookViews>
  <sheets>
    <sheet name="ENTRATE2023" sheetId="1" r:id="rId1"/>
    <sheet name="ENTRATE2024" sheetId="2" r:id="rId2"/>
    <sheet name="ENTRATE2025" sheetId="3" r:id="rId3"/>
    <sheet name="SPESE2023" sheetId="4" r:id="rId4"/>
    <sheet name="SPESE2024" sheetId="5" r:id="rId5"/>
    <sheet name="SPESE2025" sheetId="6" r:id="rId6"/>
  </sheets>
  <calcPr calcId="191029"/>
</workbook>
</file>

<file path=xl/calcChain.xml><?xml version="1.0" encoding="utf-8"?>
<calcChain xmlns="http://schemas.openxmlformats.org/spreadsheetml/2006/main">
  <c r="BT52" i="6" l="1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V37" i="6"/>
  <c r="BU37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V30" i="6"/>
  <c r="BU30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V22" i="6"/>
  <c r="BU22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V9" i="6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V49" i="5"/>
  <c r="BU49" i="5"/>
  <c r="BW48" i="5"/>
  <c r="BV48" i="5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U38" i="5"/>
  <c r="BW37" i="5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U31" i="5"/>
  <c r="BW30" i="5"/>
  <c r="BV30" i="5"/>
  <c r="BU30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U22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U9" i="5"/>
  <c r="BU7" i="5"/>
  <c r="H52" i="5" l="1"/>
  <c r="P52" i="5"/>
  <c r="X52" i="5"/>
  <c r="AF52" i="5"/>
  <c r="AN52" i="5"/>
  <c r="AV52" i="5"/>
  <c r="BD52" i="5"/>
  <c r="BL52" i="5"/>
  <c r="BV34" i="5"/>
  <c r="J52" i="6"/>
  <c r="R52" i="6"/>
  <c r="Z52" i="6"/>
  <c r="AH52" i="6"/>
  <c r="AP52" i="6"/>
  <c r="AX52" i="6"/>
  <c r="BF52" i="6"/>
  <c r="BN52" i="6"/>
  <c r="BW27" i="6"/>
  <c r="I52" i="5"/>
  <c r="Q52" i="5"/>
  <c r="Y52" i="5"/>
  <c r="AG52" i="5"/>
  <c r="AO52" i="5"/>
  <c r="AW52" i="5"/>
  <c r="BE52" i="5"/>
  <c r="C52" i="6"/>
  <c r="K52" i="6"/>
  <c r="S52" i="6"/>
  <c r="AA52" i="6"/>
  <c r="AI52" i="6"/>
  <c r="AQ52" i="6"/>
  <c r="AY52" i="6"/>
  <c r="BG52" i="6"/>
  <c r="BO52" i="6"/>
  <c r="D52" i="5"/>
  <c r="L52" i="5"/>
  <c r="T52" i="5"/>
  <c r="AB52" i="5"/>
  <c r="AJ52" i="5"/>
  <c r="AR52" i="5"/>
  <c r="AZ52" i="5"/>
  <c r="BH52" i="5"/>
  <c r="BP52" i="5"/>
  <c r="BU34" i="5"/>
  <c r="BV19" i="6"/>
  <c r="F52" i="6"/>
  <c r="N52" i="6"/>
  <c r="V52" i="6"/>
  <c r="AD52" i="6"/>
  <c r="AL52" i="6"/>
  <c r="AT52" i="6"/>
  <c r="BB52" i="6"/>
  <c r="BJ52" i="6"/>
  <c r="BR52" i="6"/>
  <c r="BW34" i="6"/>
  <c r="BV41" i="6"/>
  <c r="E52" i="5"/>
  <c r="M52" i="5"/>
  <c r="U52" i="5"/>
  <c r="AC52" i="5"/>
  <c r="AK52" i="5"/>
  <c r="AS52" i="5"/>
  <c r="BA52" i="5"/>
  <c r="BI52" i="5"/>
  <c r="BQ52" i="5"/>
  <c r="G52" i="6"/>
  <c r="O52" i="6"/>
  <c r="W52" i="6"/>
  <c r="AE52" i="6"/>
  <c r="AM52" i="6"/>
  <c r="AU52" i="6"/>
  <c r="BC52" i="6"/>
  <c r="BS52" i="6"/>
  <c r="BV50" i="5"/>
  <c r="BV27" i="5"/>
  <c r="BV41" i="5"/>
  <c r="BW19" i="6"/>
  <c r="BW41" i="6"/>
  <c r="BV50" i="6"/>
  <c r="BV19" i="5"/>
  <c r="F52" i="5"/>
  <c r="J52" i="5"/>
  <c r="N52" i="5"/>
  <c r="R52" i="5"/>
  <c r="V52" i="5"/>
  <c r="Z52" i="5"/>
  <c r="AD52" i="5"/>
  <c r="AH52" i="5"/>
  <c r="AL52" i="5"/>
  <c r="AP52" i="5"/>
  <c r="AT52" i="5"/>
  <c r="AX52" i="5"/>
  <c r="BB52" i="5"/>
  <c r="BF52" i="5"/>
  <c r="BJ52" i="5"/>
  <c r="BN52" i="5"/>
  <c r="BR52" i="5"/>
  <c r="BW34" i="5"/>
  <c r="D52" i="6"/>
  <c r="H52" i="6"/>
  <c r="L52" i="6"/>
  <c r="P52" i="6"/>
  <c r="T52" i="6"/>
  <c r="X52" i="6"/>
  <c r="AB52" i="6"/>
  <c r="AF52" i="6"/>
  <c r="AJ52" i="6"/>
  <c r="AN52" i="6"/>
  <c r="AR52" i="6"/>
  <c r="AV52" i="6"/>
  <c r="AZ52" i="6"/>
  <c r="BD52" i="6"/>
  <c r="BH52" i="6"/>
  <c r="BL52" i="6"/>
  <c r="BP52" i="6"/>
  <c r="BU34" i="6"/>
  <c r="C52" i="5"/>
  <c r="G52" i="5"/>
  <c r="K52" i="5"/>
  <c r="O52" i="5"/>
  <c r="S52" i="5"/>
  <c r="W52" i="5"/>
  <c r="AE52" i="5"/>
  <c r="AI52" i="5"/>
  <c r="AM52" i="5"/>
  <c r="AQ52" i="5"/>
  <c r="AU52" i="5"/>
  <c r="AY52" i="5"/>
  <c r="BC52" i="5"/>
  <c r="BG52" i="5"/>
  <c r="BK52" i="5"/>
  <c r="BO52" i="5"/>
  <c r="BS52" i="5"/>
  <c r="BW41" i="5"/>
  <c r="BW50" i="5"/>
  <c r="E52" i="6"/>
  <c r="I52" i="6"/>
  <c r="M52" i="6"/>
  <c r="Q52" i="6"/>
  <c r="U52" i="6"/>
  <c r="Y52" i="6"/>
  <c r="AC52" i="6"/>
  <c r="AG52" i="6"/>
  <c r="AK52" i="6"/>
  <c r="AO52" i="6"/>
  <c r="AS52" i="6"/>
  <c r="AW52" i="6"/>
  <c r="BA52" i="6"/>
  <c r="BE52" i="6"/>
  <c r="BI52" i="6"/>
  <c r="BM52" i="6"/>
  <c r="BQ52" i="6"/>
  <c r="BV27" i="6"/>
  <c r="BV34" i="6"/>
  <c r="BV52" i="6" s="1"/>
  <c r="BU41" i="6"/>
  <c r="BU50" i="5"/>
  <c r="BU50" i="6"/>
  <c r="AA52" i="5"/>
  <c r="BU27" i="5"/>
  <c r="BU41" i="5"/>
  <c r="BK52" i="6"/>
  <c r="BU27" i="6"/>
  <c r="BU19" i="6"/>
  <c r="BU19" i="5"/>
  <c r="BM52" i="5"/>
  <c r="BW19" i="5"/>
  <c r="BW27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U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V33" i="4"/>
  <c r="BU33" i="4"/>
  <c r="BW32" i="4"/>
  <c r="BV32" i="4"/>
  <c r="BU32" i="4"/>
  <c r="BW31" i="4"/>
  <c r="BV31" i="4"/>
  <c r="BU31" i="4"/>
  <c r="BW30" i="4"/>
  <c r="BV30" i="4"/>
  <c r="BU30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I52" i="4" l="1"/>
  <c r="Q52" i="4"/>
  <c r="Y52" i="4"/>
  <c r="AG52" i="4"/>
  <c r="AO52" i="4"/>
  <c r="AW52" i="4"/>
  <c r="BE52" i="4"/>
  <c r="BV50" i="4"/>
  <c r="BV52" i="5"/>
  <c r="BF52" i="4"/>
  <c r="J52" i="4"/>
  <c r="AP52" i="4"/>
  <c r="BN52" i="4"/>
  <c r="AH52" i="4"/>
  <c r="M52" i="4"/>
  <c r="U52" i="4"/>
  <c r="AK52" i="4"/>
  <c r="AS52" i="4"/>
  <c r="BA52" i="4"/>
  <c r="BI52" i="4"/>
  <c r="BQ52" i="4"/>
  <c r="BV34" i="4"/>
  <c r="R52" i="4"/>
  <c r="AX52" i="4"/>
  <c r="F52" i="4"/>
  <c r="N52" i="4"/>
  <c r="V52" i="4"/>
  <c r="AD52" i="4"/>
  <c r="AL52" i="4"/>
  <c r="AT52" i="4"/>
  <c r="BB52" i="4"/>
  <c r="BJ52" i="4"/>
  <c r="BR52" i="4"/>
  <c r="BW52" i="6"/>
  <c r="C52" i="4"/>
  <c r="G52" i="4"/>
  <c r="K52" i="4"/>
  <c r="O52" i="4"/>
  <c r="S52" i="4"/>
  <c r="W52" i="4"/>
  <c r="AA52" i="4"/>
  <c r="AE52" i="4"/>
  <c r="AI52" i="4"/>
  <c r="AM52" i="4"/>
  <c r="AQ52" i="4"/>
  <c r="AU52" i="4"/>
  <c r="AY52" i="4"/>
  <c r="BC52" i="4"/>
  <c r="BG52" i="4"/>
  <c r="BO52" i="4"/>
  <c r="BW34" i="4"/>
  <c r="D52" i="4"/>
  <c r="H52" i="4"/>
  <c r="L52" i="4"/>
  <c r="P52" i="4"/>
  <c r="T52" i="4"/>
  <c r="AB52" i="4"/>
  <c r="AF52" i="4"/>
  <c r="AJ52" i="4"/>
  <c r="AN52" i="4"/>
  <c r="AR52" i="4"/>
  <c r="AV52" i="4"/>
  <c r="AZ52" i="4"/>
  <c r="BD52" i="4"/>
  <c r="BH52" i="4"/>
  <c r="BL52" i="4"/>
  <c r="BP52" i="4"/>
  <c r="BU34" i="4"/>
  <c r="BW52" i="5"/>
  <c r="E52" i="4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C56" i="3"/>
  <c r="C57" i="3" s="1"/>
  <c r="D56" i="1"/>
  <c r="D57" i="1" s="1"/>
  <c r="C56" i="1"/>
  <c r="C57" i="1" s="1"/>
  <c r="BV52" i="4" l="1"/>
  <c r="BU52" i="4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<sst xmlns="http://schemas.openxmlformats.org/spreadsheetml/2006/main" count="627" uniqueCount="139">
  <si>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</si>
  <si>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</si>
  <si>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</si>
  <si>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</si>
  <si>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</si>
  <si>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</si>
  <si>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</si>
  <si>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</si>
  <si>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</si>
  <si>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</si>
  <si>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</si>
  <si>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</si>
  <si>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</si>
  <si>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</si>
  <si>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</si>
  <si>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</si>
  <si>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</si>
  <si>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</si>
  <si>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</si>
  <si>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</si>
  <si>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</si>
  <si>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</si>
  <si>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</si>
  <si>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</si>
  <si>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</si>
  <si>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</si>
  <si>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</si>
  <si>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</si>
  <si>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</si>
  <si>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</si>
  <si>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</si>
  <si>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</si>
  <si>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</si>
  <si>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</si>
  <si>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</si>
  <si>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</si>
  <si>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</si>
  <si>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</si>
  <si>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</si>
  <si>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</si>
  <si>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</si>
  <si>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</si>
  <si>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</si>
  <si>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</si>
  <si>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</si>
  <si>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</si>
  <si>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</si>
  <si>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</si>
  <si>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</si>
  <si>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</si>
  <si>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</si>
  <si>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</si>
  <si>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</si>
  <si>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</si>
  <si>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</si>
  <si>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</si>
  <si>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</si>
  <si>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</si>
  <si>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</si>
  <si>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</si>
  <si>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</si>
  <si>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</si>
  <si>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</si>
  <si>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</si>
  <si>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</si>
  <si>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</si>
  <si>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</si>
  <si>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</si>
  <si>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</si>
  <si>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</si>
  <si>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</si>
  <si>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</si>
  <si>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</si>
  <si>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</si>
  <si>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</si>
  <si>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</si>
  <si>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</si>
  <si>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</si>
  <si>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</si>
  <si>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</si>
  <si>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</si>
  <si>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</si>
  <si>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</si>
  <si>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</si>
  <si>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</si>
  <si>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</si>
  <si>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</si>
  <si>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</si>
  <si>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</si>
  <si>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</si>
  <si>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</si>
  <si>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</si>
  <si>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</si>
  <si>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</si>
  <si>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</si>
  <si>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</si>
  <si>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</si>
  <si>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</si>
  <si>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</si>
  <si>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</si>
  <si>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</si>
  <si>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</si>
  <si>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</si>
  <si>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</si>
  <si>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</si>
  <si>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</si>
  <si>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</si>
  <si>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</si>
  <si>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</si>
  <si>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</si>
  <si>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</si>
  <si>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</si>
  <si>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</si>
  <si>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</si>
  <si>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</si>
  <si>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</si>
  <si>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</si>
  <si>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</si>
  <si>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</si>
  <si>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</si>
  <si>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</si>
  <si>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</si>
  <si>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</si>
  <si>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</si>
  <si>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</si>
  <si>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</si>
  <si>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</si>
  <si>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</si>
  <si>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</si>
  <si>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</si>
  <si>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</si>
  <si>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</si>
  <si>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</si>
  <si>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</si>
  <si>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</si>
  <si>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</si>
  <si>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2023</t>
  </si>
  <si>
    <t>DATI PREVISIONALI 2024</t>
  </si>
  <si>
    <t>DATI PREVISIONALI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</si>
</sst>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zoomScaleNormal="100" workbookViewId="0">
      <selection activeCell="D55" sqref="D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136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1800</v>
      </c>
      <c r="D4" s="7"/>
    </row>
    <row r="5" spans="1:4" x14ac:dyDescent="0.25">
      <c r="A5" s="8"/>
      <c r="B5" s="9" t="s">
        <v>5</v>
      </c>
      <c r="C5" s="10">
        <v>197194.25</v>
      </c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>
        <v>762285.82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519700</v>
      </c>
      <c r="D9" s="21">
        <v>517162.03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124500</v>
      </c>
      <c r="D13" s="21">
        <v>124500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644200</v>
      </c>
      <c r="D15" s="29">
        <f>D9+D10+D11+D12+D13+D14</f>
        <v>641662.03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113402</v>
      </c>
      <c r="D17" s="21">
        <v>116703.01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113402</v>
      </c>
      <c r="D22" s="29">
        <f>D17+D18+D19+D20+D21</f>
        <v>116703.01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77800</v>
      </c>
      <c r="D24" s="21">
        <v>77800</v>
      </c>
    </row>
    <row r="25" spans="1:4" x14ac:dyDescent="0.25">
      <c r="A25" s="19">
        <v>30200</v>
      </c>
      <c r="B25" s="20" t="s">
        <v>28</v>
      </c>
      <c r="C25" s="10">
        <v>1000</v>
      </c>
      <c r="D25" s="21">
        <v>1000</v>
      </c>
    </row>
    <row r="26" spans="1:4" x14ac:dyDescent="0.25">
      <c r="A26" s="19">
        <v>30300</v>
      </c>
      <c r="B26" s="20" t="s">
        <v>29</v>
      </c>
      <c r="C26" s="10">
        <v>50</v>
      </c>
      <c r="D26" s="21">
        <v>50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16858</v>
      </c>
      <c r="D28" s="30">
        <v>16858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95708</v>
      </c>
      <c r="D29" s="29">
        <f>D24+D25+D26+D27+D28</f>
        <v>95708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115545.2</v>
      </c>
      <c r="D32" s="31">
        <v>152000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8000</v>
      </c>
      <c r="D35" s="30">
        <v>8000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123545.2</v>
      </c>
      <c r="D36" s="29">
        <f>D31+D32+D33+D34+D35</f>
        <v>160000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>
        <v>198000</v>
      </c>
    </row>
    <row r="54" spans="1:4" x14ac:dyDescent="0.25">
      <c r="A54" s="19">
        <v>90200</v>
      </c>
      <c r="B54" s="20" t="s">
        <v>62</v>
      </c>
      <c r="C54" s="37">
        <v>110000</v>
      </c>
      <c r="D54" s="39">
        <v>110000</v>
      </c>
    </row>
    <row r="55" spans="1:4" ht="15.75" thickBot="1" x14ac:dyDescent="0.3">
      <c r="A55" s="33">
        <v>90000</v>
      </c>
      <c r="B55" s="27" t="s">
        <v>63</v>
      </c>
      <c r="C55" s="28">
        <f>C53+C54</f>
        <v>308000</v>
      </c>
      <c r="D55" s="29">
        <f>D53+D54</f>
        <v>308000</v>
      </c>
    </row>
    <row r="56" spans="1:4" ht="16.5" thickTop="1" thickBot="1" x14ac:dyDescent="0.3">
      <c r="A56" s="86" t="s">
        <v>64</v>
      </c>
      <c r="B56" s="87"/>
      <c r="C56" s="40">
        <f>C15+C22+C29+C36+C42+C48+C51+C55</f>
        <v>1284855.2</v>
      </c>
      <c r="D56" s="41">
        <f>D15+D22+D29+D36+D42+D48+D51+D55</f>
        <v>1322073.04</v>
      </c>
    </row>
    <row r="57" spans="1:4" ht="16.5" thickTop="1" thickBot="1" x14ac:dyDescent="0.3">
      <c r="A57" s="86" t="s">
        <v>65</v>
      </c>
      <c r="B57" s="87"/>
      <c r="C57" s="40">
        <f>C56+C4+C5+C6+C7</f>
        <v>1483849.45</v>
      </c>
      <c r="D57" s="41">
        <f>D56+D7</f>
        <v>2084358.8599999999</v>
      </c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41" zoomScaleNormal="100" workbookViewId="0">
      <selection activeCell="C55" sqref="C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514400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123200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637600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70900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70900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79800</v>
      </c>
      <c r="D24" s="21"/>
    </row>
    <row r="25" spans="1:4" x14ac:dyDescent="0.25">
      <c r="A25" s="19">
        <v>30200</v>
      </c>
      <c r="B25" s="20" t="s">
        <v>28</v>
      </c>
      <c r="C25" s="10">
        <v>1000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16887.400000000001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97737.4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>
        <v>50000</v>
      </c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8000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58000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/>
    </row>
    <row r="54" spans="1:4" x14ac:dyDescent="0.25">
      <c r="A54" s="19">
        <v>90200</v>
      </c>
      <c r="B54" s="20" t="s">
        <v>62</v>
      </c>
      <c r="C54" s="37">
        <v>110000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308000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1172237.3999999999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1172237.3999999999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34" zoomScaleNormal="100" workbookViewId="0">
      <selection activeCell="C55" sqref="C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138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514400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123300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637700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66846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66846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80800</v>
      </c>
      <c r="D24" s="21"/>
    </row>
    <row r="25" spans="1:4" x14ac:dyDescent="0.25">
      <c r="A25" s="19">
        <v>30200</v>
      </c>
      <c r="B25" s="20" t="s">
        <v>28</v>
      </c>
      <c r="C25" s="10">
        <v>1000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16349.12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98199.12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8000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8000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/>
    </row>
    <row r="54" spans="1:4" x14ac:dyDescent="0.25">
      <c r="A54" s="19">
        <v>90200</v>
      </c>
      <c r="B54" s="20" t="s">
        <v>62</v>
      </c>
      <c r="C54" s="37">
        <v>110000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308000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1118745.1200000001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1118745.1200000001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53"/>
  <sheetViews>
    <sheetView topLeftCell="BB1" zoomScaleNormal="100" workbookViewId="0">
      <selection activeCell="E24" sqref="E24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136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144074</v>
      </c>
      <c r="D9" s="70"/>
      <c r="E9" s="71">
        <v>144319.70000000001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144074</v>
      </c>
      <c r="BV9" s="57">
        <f t="shared" si="0"/>
        <v>0</v>
      </c>
      <c r="BW9" s="59">
        <f t="shared" si="0"/>
        <v>144319.70000000001</v>
      </c>
    </row>
    <row r="10" spans="1:75" x14ac:dyDescent="0.25">
      <c r="A10" s="19">
        <v>102</v>
      </c>
      <c r="B10" s="68" t="s">
        <v>99</v>
      </c>
      <c r="C10" s="69">
        <v>12680</v>
      </c>
      <c r="D10" s="70"/>
      <c r="E10" s="71">
        <v>12705.02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12680</v>
      </c>
      <c r="BV10" s="57">
        <f t="shared" si="0"/>
        <v>0</v>
      </c>
      <c r="BW10" s="59">
        <f t="shared" si="0"/>
        <v>12705.02</v>
      </c>
    </row>
    <row r="11" spans="1:75" x14ac:dyDescent="0.25">
      <c r="A11" s="19">
        <v>103</v>
      </c>
      <c r="B11" s="68" t="s">
        <v>100</v>
      </c>
      <c r="C11" s="69">
        <v>203177</v>
      </c>
      <c r="D11" s="70"/>
      <c r="E11" s="71">
        <v>222502.27</v>
      </c>
      <c r="F11" s="69"/>
      <c r="G11" s="70"/>
      <c r="H11" s="71"/>
      <c r="I11" s="72"/>
      <c r="J11" s="70"/>
      <c r="K11" s="73"/>
      <c r="L11" s="74">
        <v>4250</v>
      </c>
      <c r="M11" s="70"/>
      <c r="N11" s="71">
        <v>4600</v>
      </c>
      <c r="O11" s="74">
        <v>300</v>
      </c>
      <c r="P11" s="70"/>
      <c r="Q11" s="71">
        <v>300</v>
      </c>
      <c r="R11" s="74">
        <v>1300</v>
      </c>
      <c r="S11" s="70"/>
      <c r="T11" s="71">
        <v>2398</v>
      </c>
      <c r="U11" s="74"/>
      <c r="V11" s="70"/>
      <c r="W11" s="71"/>
      <c r="X11" s="74"/>
      <c r="Y11" s="70"/>
      <c r="Z11" s="71"/>
      <c r="AA11" s="74">
        <v>145700</v>
      </c>
      <c r="AB11" s="70"/>
      <c r="AC11" s="71">
        <v>157091.72</v>
      </c>
      <c r="AD11" s="74">
        <v>76200</v>
      </c>
      <c r="AE11" s="70"/>
      <c r="AF11" s="71">
        <v>83868.27</v>
      </c>
      <c r="AG11" s="74"/>
      <c r="AH11" s="70"/>
      <c r="AI11" s="71"/>
      <c r="AJ11" s="74">
        <v>7000</v>
      </c>
      <c r="AK11" s="70"/>
      <c r="AL11" s="71">
        <v>7990.95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1200</v>
      </c>
      <c r="AW11" s="70"/>
      <c r="AX11" s="71">
        <v>2176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444927</v>
      </c>
      <c r="BV11" s="57">
        <f t="shared" si="0"/>
        <v>0</v>
      </c>
      <c r="BW11" s="59">
        <f t="shared" si="0"/>
        <v>486727.21</v>
      </c>
    </row>
    <row r="12" spans="1:75" x14ac:dyDescent="0.25">
      <c r="A12" s="19">
        <v>104</v>
      </c>
      <c r="B12" s="68" t="s">
        <v>18</v>
      </c>
      <c r="C12" s="69">
        <v>41079</v>
      </c>
      <c r="D12" s="70"/>
      <c r="E12" s="71">
        <v>42724.03</v>
      </c>
      <c r="F12" s="69"/>
      <c r="G12" s="70"/>
      <c r="H12" s="71"/>
      <c r="I12" s="72">
        <v>18300</v>
      </c>
      <c r="J12" s="70"/>
      <c r="K12" s="73">
        <v>18950</v>
      </c>
      <c r="L12" s="74">
        <v>25000</v>
      </c>
      <c r="M12" s="70"/>
      <c r="N12" s="71">
        <v>25000</v>
      </c>
      <c r="O12" s="74">
        <v>2500</v>
      </c>
      <c r="P12" s="70"/>
      <c r="Q12" s="71">
        <v>2500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8900</v>
      </c>
      <c r="AB12" s="70"/>
      <c r="AC12" s="71">
        <v>10297.879999999999</v>
      </c>
      <c r="AD12" s="74">
        <v>4000</v>
      </c>
      <c r="AE12" s="70"/>
      <c r="AF12" s="71">
        <v>4000</v>
      </c>
      <c r="AG12" s="74">
        <v>300</v>
      </c>
      <c r="AH12" s="70"/>
      <c r="AI12" s="71">
        <v>300</v>
      </c>
      <c r="AJ12" s="74">
        <v>65400</v>
      </c>
      <c r="AK12" s="70"/>
      <c r="AL12" s="71">
        <v>68756.3</v>
      </c>
      <c r="AM12" s="74"/>
      <c r="AN12" s="70"/>
      <c r="AO12" s="71"/>
      <c r="AP12" s="74">
        <v>1900</v>
      </c>
      <c r="AQ12" s="70"/>
      <c r="AR12" s="71">
        <v>3700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167379</v>
      </c>
      <c r="BV12" s="57">
        <f t="shared" si="0"/>
        <v>0</v>
      </c>
      <c r="BW12" s="59">
        <f t="shared" si="0"/>
        <v>176228.21000000002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3900</v>
      </c>
      <c r="P15" s="70"/>
      <c r="Q15" s="73">
        <v>3900</v>
      </c>
      <c r="R15" s="74"/>
      <c r="S15" s="70"/>
      <c r="T15" s="71"/>
      <c r="U15" s="74"/>
      <c r="V15" s="70"/>
      <c r="W15" s="71"/>
      <c r="X15" s="72"/>
      <c r="Y15" s="70"/>
      <c r="Z15" s="73"/>
      <c r="AA15" s="74">
        <v>7350</v>
      </c>
      <c r="AB15" s="70"/>
      <c r="AC15" s="71">
        <v>7350</v>
      </c>
      <c r="AD15" s="72">
        <v>900</v>
      </c>
      <c r="AE15" s="70"/>
      <c r="AF15" s="73">
        <v>900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12150</v>
      </c>
      <c r="BV15" s="57">
        <f t="shared" si="0"/>
        <v>0</v>
      </c>
      <c r="BW15" s="59">
        <f t="shared" si="0"/>
        <v>12150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400</v>
      </c>
      <c r="AB17" s="70"/>
      <c r="AC17" s="73">
        <v>400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400</v>
      </c>
      <c r="BV17" s="57">
        <f t="shared" si="0"/>
        <v>0</v>
      </c>
      <c r="BW17" s="59">
        <f t="shared" si="0"/>
        <v>400</v>
      </c>
    </row>
    <row r="18" spans="1:75" x14ac:dyDescent="0.25">
      <c r="A18" s="19">
        <v>110</v>
      </c>
      <c r="B18" s="68" t="s">
        <v>106</v>
      </c>
      <c r="C18" s="69">
        <v>17600</v>
      </c>
      <c r="D18" s="70"/>
      <c r="E18" s="71">
        <v>17600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23900</v>
      </c>
      <c r="BI18" s="70"/>
      <c r="BJ18" s="73">
        <v>13000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41500</v>
      </c>
      <c r="BV18" s="57">
        <f t="shared" si="0"/>
        <v>0</v>
      </c>
      <c r="BW18" s="59">
        <f t="shared" si="0"/>
        <v>30600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418610</v>
      </c>
      <c r="D19" s="58">
        <f t="shared" si="1"/>
        <v>0</v>
      </c>
      <c r="E19" s="59">
        <f t="shared" si="1"/>
        <v>439851.02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18300</v>
      </c>
      <c r="J19" s="58">
        <f t="shared" si="1"/>
        <v>0</v>
      </c>
      <c r="K19" s="57">
        <f t="shared" si="1"/>
        <v>18950</v>
      </c>
      <c r="L19" s="79">
        <f t="shared" si="1"/>
        <v>29250</v>
      </c>
      <c r="M19" s="58">
        <f t="shared" si="1"/>
        <v>0</v>
      </c>
      <c r="N19" s="57">
        <f t="shared" si="1"/>
        <v>29600</v>
      </c>
      <c r="O19" s="79">
        <f t="shared" si="1"/>
        <v>6700</v>
      </c>
      <c r="P19" s="58">
        <f t="shared" si="1"/>
        <v>0</v>
      </c>
      <c r="Q19" s="57">
        <f t="shared" si="1"/>
        <v>6700</v>
      </c>
      <c r="R19" s="79">
        <f t="shared" si="1"/>
        <v>1300</v>
      </c>
      <c r="S19" s="58">
        <f t="shared" si="1"/>
        <v>0</v>
      </c>
      <c r="T19" s="57">
        <f t="shared" si="1"/>
        <v>2398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162350</v>
      </c>
      <c r="AB19" s="58">
        <f t="shared" si="1"/>
        <v>0</v>
      </c>
      <c r="AC19" s="57">
        <f t="shared" si="1"/>
        <v>175139.6</v>
      </c>
      <c r="AD19" s="79">
        <f t="shared" si="1"/>
        <v>81100</v>
      </c>
      <c r="AE19" s="58">
        <f t="shared" si="1"/>
        <v>0</v>
      </c>
      <c r="AF19" s="57">
        <f t="shared" si="1"/>
        <v>88768.27</v>
      </c>
      <c r="AG19" s="79">
        <f t="shared" si="1"/>
        <v>300</v>
      </c>
      <c r="AH19" s="58">
        <f t="shared" si="1"/>
        <v>0</v>
      </c>
      <c r="AI19" s="57">
        <f t="shared" si="1"/>
        <v>300</v>
      </c>
      <c r="AJ19" s="79">
        <f t="shared" si="1"/>
        <v>72400</v>
      </c>
      <c r="AK19" s="58">
        <f t="shared" si="1"/>
        <v>0</v>
      </c>
      <c r="AL19" s="57">
        <f t="shared" si="1"/>
        <v>76747.25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1900</v>
      </c>
      <c r="AQ19" s="58">
        <f t="shared" si="1"/>
        <v>0</v>
      </c>
      <c r="AR19" s="57">
        <f t="shared" si="1"/>
        <v>3700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1200</v>
      </c>
      <c r="AW19" s="58">
        <f t="shared" si="1"/>
        <v>0</v>
      </c>
      <c r="AX19" s="57">
        <f t="shared" si="1"/>
        <v>2176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23900</v>
      </c>
      <c r="BI19" s="58">
        <f t="shared" si="1"/>
        <v>0</v>
      </c>
      <c r="BJ19" s="57">
        <f t="shared" si="1"/>
        <v>13000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823110</v>
      </c>
      <c r="BV19" s="57">
        <f>BV9+BV10+BV11+BV12+BV13+BV14+BV15+BV16+BV17+BV18</f>
        <v>0</v>
      </c>
      <c r="BW19" s="80">
        <f>BW9+BW10+BW11+BW12+BW13+BW14+BW15+BW16+BW17+BW18</f>
        <v>863130.14000000013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259144.25</v>
      </c>
      <c r="D23" s="70"/>
      <c r="E23" s="71">
        <v>290056.37</v>
      </c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3050</v>
      </c>
      <c r="AB23" s="70"/>
      <c r="AC23" s="73">
        <v>12428.03</v>
      </c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262194.25</v>
      </c>
      <c r="BV23" s="57">
        <f t="shared" si="2"/>
        <v>0</v>
      </c>
      <c r="BW23" s="59">
        <f t="shared" si="2"/>
        <v>302484.40000000002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>
        <v>50000</v>
      </c>
      <c r="D26" s="70"/>
      <c r="E26" s="71">
        <v>50000</v>
      </c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>
        <v>10545.2</v>
      </c>
      <c r="AE26" s="70"/>
      <c r="AF26" s="73">
        <v>50000</v>
      </c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60545.2</v>
      </c>
      <c r="BV26" s="57">
        <f t="shared" si="2"/>
        <v>0</v>
      </c>
      <c r="BW26" s="59">
        <f t="shared" si="2"/>
        <v>100000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309144.25</v>
      </c>
      <c r="D27" s="58">
        <f t="shared" si="3"/>
        <v>0</v>
      </c>
      <c r="E27" s="59">
        <f t="shared" si="3"/>
        <v>340056.37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3050</v>
      </c>
      <c r="AB27" s="58">
        <f t="shared" si="3"/>
        <v>0</v>
      </c>
      <c r="AC27" s="57">
        <f t="shared" si="3"/>
        <v>12428.03</v>
      </c>
      <c r="AD27" s="79">
        <f t="shared" si="3"/>
        <v>10545.2</v>
      </c>
      <c r="AE27" s="58">
        <f t="shared" si="3"/>
        <v>0</v>
      </c>
      <c r="AF27" s="57">
        <f t="shared" si="3"/>
        <v>50000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322739.45</v>
      </c>
      <c r="BV27" s="57">
        <f>BV22+BV23+BV24+BV25+BV26</f>
        <v>0</v>
      </c>
      <c r="BW27" s="80">
        <f>BW22+BW23+BW24+BW25+BW26</f>
        <v>402484.4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30000</v>
      </c>
      <c r="BL39" s="70"/>
      <c r="BM39" s="73">
        <v>30000</v>
      </c>
      <c r="BN39" s="72"/>
      <c r="BO39" s="70"/>
      <c r="BP39" s="73"/>
      <c r="BQ39" s="72"/>
      <c r="BR39" s="70"/>
      <c r="BS39" s="73"/>
      <c r="BT39" s="75"/>
      <c r="BU39" s="76">
        <f t="shared" si="6"/>
        <v>30000</v>
      </c>
      <c r="BV39" s="57">
        <f t="shared" si="6"/>
        <v>0</v>
      </c>
      <c r="BW39" s="59">
        <f t="shared" si="6"/>
        <v>30000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30000</v>
      </c>
      <c r="BL41" s="58">
        <f t="shared" si="7"/>
        <v>0</v>
      </c>
      <c r="BM41" s="57">
        <f t="shared" si="7"/>
        <v>30000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30000</v>
      </c>
      <c r="BV41" s="57">
        <f>BV37+BV38+BV39+BV40</f>
        <v>0</v>
      </c>
      <c r="BW41" s="80">
        <f>BW37+BW38+BW39+BW40</f>
        <v>30000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>
        <v>198000</v>
      </c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198000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110000</v>
      </c>
      <c r="BR49" s="70"/>
      <c r="BS49" s="73">
        <v>110577</v>
      </c>
      <c r="BT49" s="75"/>
      <c r="BU49" s="76">
        <f t="shared" si="9"/>
        <v>110000</v>
      </c>
      <c r="BV49" s="57">
        <f t="shared" si="9"/>
        <v>0</v>
      </c>
      <c r="BW49" s="59">
        <f t="shared" si="9"/>
        <v>110577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308000</v>
      </c>
      <c r="BR50" s="58">
        <f>BR48+BR49</f>
        <v>0</v>
      </c>
      <c r="BS50" s="57">
        <f>BS48+BS49</f>
        <v>308577</v>
      </c>
      <c r="BT50" s="76"/>
      <c r="BU50" s="76">
        <f>BU48+BU49</f>
        <v>308000</v>
      </c>
      <c r="BV50" s="57">
        <f>BV48+BV49</f>
        <v>0</v>
      </c>
      <c r="BW50" s="80">
        <f>BW48+BW49</f>
        <v>308577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727754.25</v>
      </c>
      <c r="D52" s="83">
        <f t="shared" si="11"/>
        <v>0</v>
      </c>
      <c r="E52" s="83">
        <f t="shared" si="11"/>
        <v>779907.39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18300</v>
      </c>
      <c r="J52" s="83">
        <f t="shared" si="11"/>
        <v>0</v>
      </c>
      <c r="K52" s="83">
        <f t="shared" si="11"/>
        <v>18950</v>
      </c>
      <c r="L52" s="83">
        <f t="shared" si="11"/>
        <v>29250</v>
      </c>
      <c r="M52" s="83">
        <f t="shared" si="11"/>
        <v>0</v>
      </c>
      <c r="N52" s="83">
        <f t="shared" si="11"/>
        <v>29600</v>
      </c>
      <c r="O52" s="83">
        <f t="shared" si="11"/>
        <v>6700</v>
      </c>
      <c r="P52" s="83">
        <f t="shared" si="11"/>
        <v>0</v>
      </c>
      <c r="Q52" s="83">
        <f t="shared" si="11"/>
        <v>6700</v>
      </c>
      <c r="R52" s="83">
        <f t="shared" si="11"/>
        <v>1300</v>
      </c>
      <c r="S52" s="83">
        <f t="shared" si="11"/>
        <v>0</v>
      </c>
      <c r="T52" s="83">
        <f t="shared" si="11"/>
        <v>2398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165400</v>
      </c>
      <c r="AB52" s="83">
        <f t="shared" si="11"/>
        <v>0</v>
      </c>
      <c r="AC52" s="83">
        <f t="shared" si="11"/>
        <v>187567.63</v>
      </c>
      <c r="AD52" s="83">
        <f t="shared" si="11"/>
        <v>91645.2</v>
      </c>
      <c r="AE52" s="83">
        <f t="shared" si="11"/>
        <v>0</v>
      </c>
      <c r="AF52" s="83">
        <f t="shared" si="11"/>
        <v>138768.27000000002</v>
      </c>
      <c r="AG52" s="83">
        <f t="shared" si="11"/>
        <v>300</v>
      </c>
      <c r="AH52" s="83">
        <f t="shared" si="11"/>
        <v>0</v>
      </c>
      <c r="AI52" s="83">
        <f t="shared" si="11"/>
        <v>300</v>
      </c>
      <c r="AJ52" s="83">
        <f t="shared" si="11"/>
        <v>72400</v>
      </c>
      <c r="AK52" s="83">
        <f t="shared" si="11"/>
        <v>0</v>
      </c>
      <c r="AL52" s="83">
        <f t="shared" si="11"/>
        <v>76747.25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1900</v>
      </c>
      <c r="AQ52" s="83">
        <f t="shared" si="11"/>
        <v>0</v>
      </c>
      <c r="AR52" s="83">
        <f t="shared" si="11"/>
        <v>3700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1200</v>
      </c>
      <c r="AW52" s="83">
        <f t="shared" si="11"/>
        <v>0</v>
      </c>
      <c r="AX52" s="83">
        <f t="shared" si="11"/>
        <v>2176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23900</v>
      </c>
      <c r="BI52" s="83">
        <f t="shared" si="11"/>
        <v>0</v>
      </c>
      <c r="BJ52" s="83">
        <f t="shared" si="11"/>
        <v>13000</v>
      </c>
      <c r="BK52" s="83">
        <f t="shared" si="11"/>
        <v>30000</v>
      </c>
      <c r="BL52" s="83">
        <f t="shared" si="11"/>
        <v>0</v>
      </c>
      <c r="BM52" s="83">
        <f t="shared" si="11"/>
        <v>30000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308000</v>
      </c>
      <c r="BR52" s="83">
        <f t="shared" si="12"/>
        <v>0</v>
      </c>
      <c r="BS52" s="83">
        <f t="shared" si="12"/>
        <v>308577</v>
      </c>
      <c r="BT52" s="83">
        <f>BT7</f>
        <v>0</v>
      </c>
      <c r="BU52" s="84">
        <f>BU7+BU19+BU27+BU34+BU41+BU45+BU50</f>
        <v>1483849.45</v>
      </c>
      <c r="BV52" s="85">
        <f>BV19+BV27+BV34+BV41+BV45+BV50</f>
        <v>0</v>
      </c>
      <c r="BW52" s="85">
        <f>BW19+BW27+BW34+BW41+BW45+BW50</f>
        <v>1604191.54</v>
      </c>
    </row>
    <row r="53" spans="1:75" ht="15.75" thickTop="1" x14ac:dyDescent="0.25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53"/>
  <sheetViews>
    <sheetView topLeftCell="BB28" zoomScaleNormal="100" workbookViewId="0">
      <selection activeCell="BQ50" sqref="BQ5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137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149150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149150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13150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13150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156342.29999999999</v>
      </c>
      <c r="D11" s="70"/>
      <c r="E11" s="71"/>
      <c r="F11" s="69"/>
      <c r="G11" s="70"/>
      <c r="H11" s="71"/>
      <c r="I11" s="72"/>
      <c r="J11" s="70"/>
      <c r="K11" s="73"/>
      <c r="L11" s="74">
        <v>4387.6000000000004</v>
      </c>
      <c r="M11" s="70"/>
      <c r="N11" s="71"/>
      <c r="O11" s="74">
        <v>300</v>
      </c>
      <c r="P11" s="70"/>
      <c r="Q11" s="71"/>
      <c r="R11" s="74">
        <v>1500</v>
      </c>
      <c r="S11" s="70"/>
      <c r="T11" s="71"/>
      <c r="U11" s="74"/>
      <c r="V11" s="70"/>
      <c r="W11" s="71"/>
      <c r="X11" s="74"/>
      <c r="Y11" s="70"/>
      <c r="Z11" s="71"/>
      <c r="AA11" s="74">
        <v>145700</v>
      </c>
      <c r="AB11" s="70"/>
      <c r="AC11" s="71"/>
      <c r="AD11" s="74">
        <v>72255.899999999994</v>
      </c>
      <c r="AE11" s="70"/>
      <c r="AF11" s="71"/>
      <c r="AG11" s="74"/>
      <c r="AH11" s="70"/>
      <c r="AI11" s="71"/>
      <c r="AJ11" s="74">
        <v>7000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1251.5999999999999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394537.4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39750</v>
      </c>
      <c r="D12" s="70"/>
      <c r="E12" s="71"/>
      <c r="F12" s="69"/>
      <c r="G12" s="70"/>
      <c r="H12" s="71"/>
      <c r="I12" s="72">
        <v>18000</v>
      </c>
      <c r="J12" s="70"/>
      <c r="K12" s="73"/>
      <c r="L12" s="74">
        <v>26000</v>
      </c>
      <c r="M12" s="70"/>
      <c r="N12" s="71"/>
      <c r="O12" s="74">
        <v>2000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8900</v>
      </c>
      <c r="AB12" s="70"/>
      <c r="AC12" s="71"/>
      <c r="AD12" s="74">
        <v>4000</v>
      </c>
      <c r="AE12" s="70"/>
      <c r="AF12" s="71"/>
      <c r="AG12" s="74">
        <v>300</v>
      </c>
      <c r="AH12" s="70"/>
      <c r="AI12" s="71"/>
      <c r="AJ12" s="74">
        <v>63600</v>
      </c>
      <c r="AK12" s="70"/>
      <c r="AL12" s="71"/>
      <c r="AM12" s="74"/>
      <c r="AN12" s="70"/>
      <c r="AO12" s="71"/>
      <c r="AP12" s="74">
        <v>1900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164450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3150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6700</v>
      </c>
      <c r="AB15" s="70"/>
      <c r="AC15" s="71"/>
      <c r="AD15" s="72">
        <v>700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10550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400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400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17600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22800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40400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375992.3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0</v>
      </c>
      <c r="L19" s="79">
        <f t="shared" si="1"/>
        <v>30387.599999999999</v>
      </c>
      <c r="M19" s="58">
        <f t="shared" si="1"/>
        <v>0</v>
      </c>
      <c r="N19" s="57">
        <f t="shared" si="1"/>
        <v>0</v>
      </c>
      <c r="O19" s="79">
        <f t="shared" si="1"/>
        <v>5450</v>
      </c>
      <c r="P19" s="58">
        <f t="shared" si="1"/>
        <v>0</v>
      </c>
      <c r="Q19" s="57">
        <f t="shared" si="1"/>
        <v>0</v>
      </c>
      <c r="R19" s="79">
        <f t="shared" si="1"/>
        <v>1500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161700</v>
      </c>
      <c r="AB19" s="58">
        <f t="shared" si="1"/>
        <v>0</v>
      </c>
      <c r="AC19" s="57">
        <f t="shared" si="1"/>
        <v>0</v>
      </c>
      <c r="AD19" s="79">
        <f t="shared" si="1"/>
        <v>76955.899999999994</v>
      </c>
      <c r="AE19" s="58">
        <f t="shared" si="1"/>
        <v>0</v>
      </c>
      <c r="AF19" s="57">
        <f t="shared" si="1"/>
        <v>0</v>
      </c>
      <c r="AG19" s="79">
        <f t="shared" si="1"/>
        <v>300</v>
      </c>
      <c r="AH19" s="58">
        <f t="shared" si="1"/>
        <v>0</v>
      </c>
      <c r="AI19" s="57">
        <f t="shared" si="1"/>
        <v>0</v>
      </c>
      <c r="AJ19" s="79">
        <f t="shared" si="1"/>
        <v>70600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1900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1251.5999999999999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22800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772637.4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60000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/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60000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60000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60000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31600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31600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31600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31600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110000</v>
      </c>
      <c r="BR49" s="70"/>
      <c r="BS49" s="73"/>
      <c r="BT49" s="75"/>
      <c r="BU49" s="76">
        <f t="shared" si="9"/>
        <v>110000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308000</v>
      </c>
      <c r="BR50" s="58">
        <f>BR48+BR49</f>
        <v>0</v>
      </c>
      <c r="BS50" s="57">
        <f>BS48+BS49</f>
        <v>0</v>
      </c>
      <c r="BT50" s="76"/>
      <c r="BU50" s="76">
        <f>BU48+BU49</f>
        <v>308000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435992.3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0</v>
      </c>
      <c r="L52" s="83">
        <f t="shared" si="11"/>
        <v>30387.599999999999</v>
      </c>
      <c r="M52" s="83">
        <f t="shared" si="11"/>
        <v>0</v>
      </c>
      <c r="N52" s="83">
        <f t="shared" si="11"/>
        <v>0</v>
      </c>
      <c r="O52" s="83">
        <f t="shared" si="11"/>
        <v>5450</v>
      </c>
      <c r="P52" s="83">
        <f t="shared" si="11"/>
        <v>0</v>
      </c>
      <c r="Q52" s="83">
        <f t="shared" si="11"/>
        <v>0</v>
      </c>
      <c r="R52" s="83">
        <f t="shared" si="11"/>
        <v>1500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161700</v>
      </c>
      <c r="AB52" s="83">
        <f t="shared" si="11"/>
        <v>0</v>
      </c>
      <c r="AC52" s="83">
        <f t="shared" si="11"/>
        <v>0</v>
      </c>
      <c r="AD52" s="83">
        <f t="shared" si="11"/>
        <v>76955.899999999994</v>
      </c>
      <c r="AE52" s="83">
        <f t="shared" si="11"/>
        <v>0</v>
      </c>
      <c r="AF52" s="83">
        <f t="shared" si="11"/>
        <v>0</v>
      </c>
      <c r="AG52" s="83">
        <f t="shared" si="11"/>
        <v>300</v>
      </c>
      <c r="AH52" s="83">
        <f t="shared" si="11"/>
        <v>0</v>
      </c>
      <c r="AI52" s="83">
        <f t="shared" si="11"/>
        <v>0</v>
      </c>
      <c r="AJ52" s="83">
        <f t="shared" si="11"/>
        <v>70600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1900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1251.5999999999999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22800</v>
      </c>
      <c r="BI52" s="83">
        <f t="shared" si="11"/>
        <v>0</v>
      </c>
      <c r="BJ52" s="83">
        <f t="shared" si="11"/>
        <v>0</v>
      </c>
      <c r="BK52" s="83">
        <f t="shared" si="11"/>
        <v>31600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308000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1172237.3999999999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53"/>
  <sheetViews>
    <sheetView topLeftCell="BB31" zoomScaleNormal="100" workbookViewId="0">
      <selection activeCell="BQ50" sqref="BQ5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138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147750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147750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13280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13280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153864.38</v>
      </c>
      <c r="D11" s="70"/>
      <c r="E11" s="71"/>
      <c r="F11" s="69"/>
      <c r="G11" s="70"/>
      <c r="H11" s="71"/>
      <c r="I11" s="72"/>
      <c r="J11" s="70"/>
      <c r="K11" s="73"/>
      <c r="L11" s="74">
        <v>4531.12</v>
      </c>
      <c r="M11" s="70"/>
      <c r="N11" s="71"/>
      <c r="O11" s="74">
        <v>300</v>
      </c>
      <c r="P11" s="70"/>
      <c r="Q11" s="71"/>
      <c r="R11" s="74">
        <v>1500</v>
      </c>
      <c r="S11" s="70"/>
      <c r="T11" s="71"/>
      <c r="U11" s="74"/>
      <c r="V11" s="70"/>
      <c r="W11" s="71"/>
      <c r="X11" s="74"/>
      <c r="Y11" s="70"/>
      <c r="Z11" s="71"/>
      <c r="AA11" s="74">
        <v>145700</v>
      </c>
      <c r="AB11" s="70"/>
      <c r="AC11" s="71"/>
      <c r="AD11" s="74">
        <v>72314.2</v>
      </c>
      <c r="AE11" s="70"/>
      <c r="AF11" s="71"/>
      <c r="AG11" s="74"/>
      <c r="AH11" s="70"/>
      <c r="AI11" s="71"/>
      <c r="AJ11" s="74">
        <v>7000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1305.42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392315.12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39750</v>
      </c>
      <c r="D12" s="70"/>
      <c r="E12" s="71"/>
      <c r="F12" s="69"/>
      <c r="G12" s="70"/>
      <c r="H12" s="71"/>
      <c r="I12" s="72">
        <v>18000</v>
      </c>
      <c r="J12" s="70"/>
      <c r="K12" s="73"/>
      <c r="L12" s="74">
        <v>26100</v>
      </c>
      <c r="M12" s="70"/>
      <c r="N12" s="71"/>
      <c r="O12" s="74">
        <v>2500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8900</v>
      </c>
      <c r="AB12" s="70"/>
      <c r="AC12" s="71"/>
      <c r="AD12" s="74">
        <v>4000</v>
      </c>
      <c r="AE12" s="70"/>
      <c r="AF12" s="71"/>
      <c r="AG12" s="74">
        <v>300</v>
      </c>
      <c r="AH12" s="70"/>
      <c r="AI12" s="71"/>
      <c r="AJ12" s="74">
        <v>61800</v>
      </c>
      <c r="AK12" s="70"/>
      <c r="AL12" s="71"/>
      <c r="AM12" s="74"/>
      <c r="AN12" s="70"/>
      <c r="AO12" s="71"/>
      <c r="AP12" s="74">
        <v>1900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163250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2400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5950</v>
      </c>
      <c r="AB15" s="70"/>
      <c r="AC15" s="71"/>
      <c r="AD15" s="72">
        <v>550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8900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400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400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17600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24000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41600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372244.38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0</v>
      </c>
      <c r="L19" s="79">
        <f t="shared" si="1"/>
        <v>30631.119999999999</v>
      </c>
      <c r="M19" s="58">
        <f t="shared" si="1"/>
        <v>0</v>
      </c>
      <c r="N19" s="57">
        <f t="shared" si="1"/>
        <v>0</v>
      </c>
      <c r="O19" s="79">
        <f t="shared" si="1"/>
        <v>5200</v>
      </c>
      <c r="P19" s="58">
        <f t="shared" si="1"/>
        <v>0</v>
      </c>
      <c r="Q19" s="57">
        <f t="shared" si="1"/>
        <v>0</v>
      </c>
      <c r="R19" s="79">
        <f t="shared" si="1"/>
        <v>1500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160950</v>
      </c>
      <c r="AB19" s="58">
        <f t="shared" si="1"/>
        <v>0</v>
      </c>
      <c r="AC19" s="57">
        <f t="shared" si="1"/>
        <v>0</v>
      </c>
      <c r="AD19" s="79">
        <f t="shared" si="1"/>
        <v>76864.2</v>
      </c>
      <c r="AE19" s="58">
        <f t="shared" si="1"/>
        <v>0</v>
      </c>
      <c r="AF19" s="57">
        <f t="shared" si="1"/>
        <v>0</v>
      </c>
      <c r="AG19" s="79">
        <f t="shared" si="1"/>
        <v>300</v>
      </c>
      <c r="AH19" s="58">
        <f t="shared" si="1"/>
        <v>0</v>
      </c>
      <c r="AI19" s="57">
        <f t="shared" si="1"/>
        <v>0</v>
      </c>
      <c r="AJ19" s="79">
        <f t="shared" si="1"/>
        <v>68800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1900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1305.42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24000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767495.12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10000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/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10000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10000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10000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33250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33250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33250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33250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110000</v>
      </c>
      <c r="BR49" s="70"/>
      <c r="BS49" s="73"/>
      <c r="BT49" s="75"/>
      <c r="BU49" s="76">
        <f t="shared" si="9"/>
        <v>110000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308000</v>
      </c>
      <c r="BR50" s="58">
        <f>BR48+BR49</f>
        <v>0</v>
      </c>
      <c r="BS50" s="57">
        <f>BS48+BS49</f>
        <v>0</v>
      </c>
      <c r="BT50" s="76"/>
      <c r="BU50" s="76">
        <f>BU48+BU49</f>
        <v>308000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382244.38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0</v>
      </c>
      <c r="L52" s="83">
        <f t="shared" si="11"/>
        <v>30631.119999999999</v>
      </c>
      <c r="M52" s="83">
        <f t="shared" si="11"/>
        <v>0</v>
      </c>
      <c r="N52" s="83">
        <f t="shared" si="11"/>
        <v>0</v>
      </c>
      <c r="O52" s="83">
        <f t="shared" si="11"/>
        <v>5200</v>
      </c>
      <c r="P52" s="83">
        <f t="shared" si="11"/>
        <v>0</v>
      </c>
      <c r="Q52" s="83">
        <f t="shared" si="11"/>
        <v>0</v>
      </c>
      <c r="R52" s="83">
        <f t="shared" si="11"/>
        <v>1500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160950</v>
      </c>
      <c r="AB52" s="83">
        <f t="shared" si="11"/>
        <v>0</v>
      </c>
      <c r="AC52" s="83">
        <f t="shared" si="11"/>
        <v>0</v>
      </c>
      <c r="AD52" s="83">
        <f t="shared" si="11"/>
        <v>76864.2</v>
      </c>
      <c r="AE52" s="83">
        <f t="shared" si="11"/>
        <v>0</v>
      </c>
      <c r="AF52" s="83">
        <f t="shared" si="11"/>
        <v>0</v>
      </c>
      <c r="AG52" s="83">
        <f t="shared" si="11"/>
        <v>300</v>
      </c>
      <c r="AH52" s="83">
        <f t="shared" si="11"/>
        <v>0</v>
      </c>
      <c r="AI52" s="83">
        <f t="shared" si="11"/>
        <v>0</v>
      </c>
      <c r="AJ52" s="83">
        <f t="shared" si="11"/>
        <v>68800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1900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1305.42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24000</v>
      </c>
      <c r="BI52" s="83">
        <f t="shared" si="11"/>
        <v>0</v>
      </c>
      <c r="BJ52" s="83">
        <f t="shared" si="11"/>
        <v>0</v>
      </c>
      <c r="BK52" s="83">
        <f t="shared" si="11"/>
        <v>33250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308000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1118745.1200000001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ENTRATE2023</vt:lpstr>
      <vt:lpstr>ENTRATE2024</vt:lpstr>
      <vt:lpstr>ENTRATE2025</vt:lpstr>
      <vt:lpstr>SPESE2023</vt:lpstr>
      <vt:lpstr>SPESE2024</vt:lpstr>
      <vt:lpstr>SPESE2025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2023-02-23T07:32:39Z</cp:lastPrinted>
  <dcterms:created xsi:type="dcterms:W3CDTF">2018-01-05T08:41:34Z</dcterms:created>
  <dcterms:modified xsi:type="dcterms:W3CDTF">2023-03-06T09:12:32Z</dcterms:modified>
</cp:coreProperties>
</file>